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040地域政策局\030市町行財政課\030財政G\R2年度\地方財政状況調査\70 財政状況資料集\01 通常分\04 市町→県\09庄原市　○\"/>
    </mc:Choice>
  </mc:AlternateContent>
  <bookViews>
    <workbookView xWindow="0" yWindow="0" windowWidth="28800" windowHeight="12600" tabRatio="87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l="1"/>
  <c r="AP88" i="12"/>
  <c r="AF88" i="12"/>
  <c r="AU63" i="12" l="1"/>
  <c r="AP63" i="12"/>
  <c r="AP23" i="12"/>
  <c r="AA23" i="12"/>
  <c r="V23" i="12"/>
  <c r="Q23" i="12"/>
  <c r="BG38" i="10" l="1"/>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AM38" i="10"/>
  <c r="C38" i="10"/>
  <c r="AM37" i="10"/>
  <c r="AM36" i="10"/>
  <c r="C34" i="10"/>
  <c r="C35" i="10" s="1"/>
  <c r="C36" i="10" l="1"/>
  <c r="C37" i="10" s="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c r="AM35" i="10" s="1"/>
  <c r="BE34" i="10" l="1"/>
  <c r="BE35" i="10" l="1"/>
  <c r="BE36" i="10" s="1"/>
  <c r="BE37" i="10" s="1"/>
  <c r="BE38" i="10" s="1"/>
  <c r="BW34" i="10" l="1"/>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<sst xmlns="http://schemas.openxmlformats.org/spreadsheetml/2006/main" count="1085" uniqueCount="611">
  <si>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</si>
  <si>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</si>
  <si>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</si>
  <si>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</si>
  <si>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</si>
  <si>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</si>
  <si>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</si>
  <si>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</si>
  <si>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</si>
  <si>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</si>
  <si>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</si>
  <si>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</si>
  <si>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</si>
  <si>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</si>
  <si>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</si>
  <si>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</si>
  <si>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</si>
  <si>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</si>
  <si>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</si>
  <si>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</si>
  <si>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</si>
  <si>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</si>
  <si>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</si>
  <si>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</si>
  <si>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</si>
  <si>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</si>
  <si>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</si>
  <si>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</si>
  <si>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</si>
  <si>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</si>
  <si>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</si>
  <si>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</si>
  <si>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</si>
  <si>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</si>
  <si>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</si>
  <si>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</si>
  <si>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</si>
  <si>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</si>
  <si>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</si>
  <si>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</si>
  <si>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</si>
  <si>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</si>
  <si>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</si>
  <si>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</si>
  <si>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</si>
  <si>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</si>
  <si>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</si>
  <si>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</si>
  <si>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</si>
  <si>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</si>
  <si>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</si>
  <si>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</si>
  <si>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</si>
  <si>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</si>
  <si>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</si>
  <si>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</si>
  <si>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</si>
  <si>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</si>
  <si>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</si>
  <si>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</si>
  <si>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</si>
  <si>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</si>
  <si>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</si>
  <si>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</si>
  <si>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</si>
  <si>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</si>
  <si>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</si>
  <si>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</si>
  <si>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</si>
  <si>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</si>
  <si>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</si>
  <si>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</si>
  <si>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</si>
  <si>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</si>
  <si>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</si>
  <si>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</si>
  <si>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</si>
  <si>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</si>
  <si>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</si>
  <si>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</si>
  <si>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</si>
  <si>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</si>
  <si>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</si>
  <si>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</si>
  <si>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</si>
  <si>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</si>
  <si>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</si>
  <si>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</si>
  <si>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</si>
  <si>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</si>
  <si>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</si>
  <si>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</si>
  <si>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</si>
  <si>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</si>
  <si>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</si>
  <si>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</si>
  <si>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</si>
  <si>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</si>
  <si>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庄原市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</si>
  <si>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</si>
  <si>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</si>
  <si>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</si>
  <si>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</si>
  <si>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</si>
  <si>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</si>
  <si>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</si>
  <si>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</si>
  <si>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</si>
  <si>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</si>
  <si>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</si>
  <si>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</si>
  <si>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</si>
  <si>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</si>
  <si>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</si>
  <si>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</si>
  <si>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</si>
  <si>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</si>
  <si>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</si>
  <si>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</si>
  <si>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</si>
  <si>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</si>
  <si>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</si>
  <si>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</si>
  <si>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</si>
  <si>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</si>
  <si>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</si>
  <si>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</si>
  <si>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</si>
  <si>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</si>
  <si>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</si>
  <si>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</si>
  <si>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</si>
  <si>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</si>
  <si>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</si>
  <si>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</si>
  <si>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</si>
  <si>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</si>
  <si>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</si>
  <si>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</si>
  <si>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</si>
  <si>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</si>
  <si>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</si>
  <si>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</si>
  <si>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</si>
  <si>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</si>
  <si>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</si>
  <si>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</si>
  <si>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</si>
  <si>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</si>
  <si>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</si>
  <si>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</si>
  <si>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</si>
  <si>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</si>
  <si>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</si>
  <si>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</si>
  <si>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</si>
  <si>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</si>
  <si>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</si>
  <si>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</si>
  <si>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</si>
  <si>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</si>
  <si>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</si>
  <si>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</si>
  <si>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</si>
  <si>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</si>
  <si>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</si>
  <si>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</si>
  <si>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</si>
  <si>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</si>
  <si>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</si>
  <si>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</si>
  <si>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</si>
  <si>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</si>
  <si>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</si>
  <si>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</si>
  <si>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</si>
  <si>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</si>
  <si>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</si>
  <si>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</si>
  <si>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</si>
  <si>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</si>
  <si>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</si>
  <si>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</si>
  <si>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</si>
  <si>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</si>
  <si>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</si>
  <si>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</si>
  <si>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</si>
  <si>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</si>
  <si>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</si>
  <si>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</si>
  <si>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</si>
  <si>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</si>
  <si>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</si>
  <si>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</si>
  <si>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</si>
  <si>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</si>
  <si>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</si>
  <si>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</si>
  <si>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</si>
  <si>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</si>
  <si>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</si>
  <si>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</si>
  <si>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</si>
  <si>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</si>
  <si>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</si>
  <si>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</si>
  <si>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</si>
  <si>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</si>
  <si>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</si>
  <si>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</si>
  <si>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</si>
  <si>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</si>
  <si>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</si>
  <si>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</si>
  <si>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</si>
  <si>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広島県庄原市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</si>
  <si>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</si>
  <si>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</si>
  <si>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</si>
  <si>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</si>
  <si>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</si>
  <si>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</si>
  <si>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</si>
  <si>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</si>
  <si>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</si>
  <si>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</si>
  <si>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</si>
  <si>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</si>
  <si>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</si>
  <si>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</si>
  <si>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</si>
  <si>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</si>
  <si>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</si>
  <si>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</si>
  <si>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</si>
  <si>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</si>
  <si>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</si>
  <si>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</si>
  <si>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</si>
  <si>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</si>
  <si>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</si>
  <si>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</si>
  <si>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</si>
  <si>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</si>
  <si>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</si>
  <si>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</si>
  <si>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</si>
  <si>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</si>
  <si>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</si>
  <si>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</si>
  <si>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</si>
  <si>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</si>
  <si>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</si>
  <si>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</si>
  <si>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</si>
  <si>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</si>
  <si>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</si>
  <si>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</si>
  <si>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</si>
  <si>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</si>
  <si>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</si>
  <si>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</si>
  <si>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</si>
  <si>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</si>
  <si>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</si>
  <si>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</si>
  <si>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</si>
  <si>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</si>
  <si>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</si>
  <si>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</si>
  <si>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</si>
  <si>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</si>
  <si>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</si>
  <si>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</si>
  <si>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</si>
  <si>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</si>
  <si>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</si>
  <si>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</si>
  <si>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</si>
  <si>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</si>
  <si>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</si>
  <si>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</si>
  <si>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</si>
  <si>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</si>
  <si>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</si>
  <si>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</si>
  <si>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</si>
  <si>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</si>
  <si>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</si>
  <si>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</si>
  <si>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</si>
  <si>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</si>
  <si>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</si>
  <si>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</si>
  <si>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</si>
  <si>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</si>
  <si>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</si>
  <si>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</si>
  <si>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</si>
  <si>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</si>
  <si>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</si>
  <si>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</si>
  <si>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</si>
  <si>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</si>
  <si>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</si>
  <si>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</si>
  <si>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</si>
  <si>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</si>
  <si>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</si>
  <si>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</si>
  <si>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</si>
  <si>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</si>
  <si>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</si>
  <si>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</si>
  <si>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</si>
  <si>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</si>
  <si>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</si>
  <si>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</si>
  <si>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</si>
  <si>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</si>
  <si>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</si>
  <si>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</si>
  <si>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</si>
  <si>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</si>
  <si>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</si>
  <si>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</si>
  <si>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</si>
  <si>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</si>
  <si>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</si>
  <si>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</si>
  <si>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</si>
  <si>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</si>
  <si>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</si>
  <si>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</si>
  <si>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</si>
  <si>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</si>
  <si>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</si>
  <si>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</si>
  <si>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</si>
  <si>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</si>
  <si>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</si>
  <si>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</si>
  <si>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</si>
  <si>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</si>
  <si>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</si>
  <si>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</si>
  <si>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</si>
  <si>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</si>
  <si>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</si>
  <si>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</si>
  <si>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</si>
  <si>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</si>
  <si>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</si>
  <si>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</si>
  <si>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</si>
  <si>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</si>
  <si>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</si>
  <si>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</si>
  <si>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</si>
  <si>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</si>
  <si>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</si>
  <si>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</si>
  <si>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</si>
  <si>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</si>
  <si>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</si>
  <si>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</si>
  <si>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</si>
  <si>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</si>
  <si>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広島県庄原市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</si>
  <si>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</si>
  <si>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</si>
  <si>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</si>
  <si>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</si>
  <si>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</si>
  <si>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</si>
  <si>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</si>
  <si>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</si>
  <si>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</si>
  <si>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</si>
  <si>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</si>
  <si>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</si>
  <si>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</si>
  <si>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</si>
  <si>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</si>
  <si>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</si>
  <si>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</si>
  <si>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</si>
  <si>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</si>
  <si>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</si>
  <si>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</si>
  <si>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歯科診療所特別会計</t>
    <phoneticPr fontId="5"/>
  </si>
  <si>
    <t>休日診療センター特別会計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</si>
  <si>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</si>
  <si>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</si>
  <si>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</si>
  <si>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</si>
  <si>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</si>
  <si>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</si>
  <si>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</si>
  <si>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</si>
  <si>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</si>
  <si>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</si>
  <si>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</si>
  <si>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</si>
  <si>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</si>
  <si>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</si>
  <si>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</si>
  <si>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後期高齢者医療特別会計</t>
    <phoneticPr fontId="5"/>
  </si>
  <si>
    <t>介護保険特別会計</t>
    <phoneticPr fontId="5"/>
  </si>
  <si>
    <t>介護保険サービス事業特別会計</t>
    <phoneticPr fontId="5"/>
  </si>
  <si>
    <t>水道事業会計</t>
    <phoneticPr fontId="5"/>
  </si>
  <si>
    <t>法適用企業</t>
    <phoneticPr fontId="5"/>
  </si>
  <si>
    <t>国民健康保険病院事業会計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</si>
  <si>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</si>
  <si>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</si>
  <si>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</si>
  <si>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</si>
  <si>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</si>
  <si>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浄化槽整備事業特別会計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</si>
  <si>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</si>
  <si>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</si>
  <si>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</si>
  <si>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</si>
  <si>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</si>
  <si>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</si>
  <si>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</si>
  <si>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</si>
  <si>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</si>
  <si>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</si>
  <si>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</si>
  <si>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</si>
  <si>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</si>
  <si>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</si>
  <si>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</si>
  <si>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</si>
  <si>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</si>
  <si>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</si>
  <si>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</si>
  <si>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</si>
  <si>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</si>
  <si>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</si>
  <si>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</si>
  <si>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</si>
  <si>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</si>
  <si>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</si>
  <si>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</si>
  <si>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</si>
  <si>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</si>
  <si>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</si>
  <si>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</si>
  <si>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</si>
  <si>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</si>
  <si>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</si>
  <si>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</si>
  <si>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</si>
  <si>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</si>
  <si>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</si>
  <si>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</si>
  <si>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</si>
  <si>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</si>
  <si>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</si>
  <si>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</si>
  <si>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</si>
  <si>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</si>
  <si>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</si>
  <si>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</si>
  <si>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</si>
  <si>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</si>
  <si>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</si>
  <si>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</si>
  <si>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</si>
  <si>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</si>
  <si>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</si>
  <si>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</si>
  <si>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</si>
  <si>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</si>
  <si>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</si>
  <si>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</si>
  <si>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</si>
  <si>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</si>
  <si>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</si>
  <si>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</si>
  <si>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</si>
  <si>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</si>
  <si>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</si>
  <si>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</si>
  <si>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</si>
  <si>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</si>
  <si>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</si>
  <si>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</si>
  <si>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</si>
  <si>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</si>
  <si>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</si>
  <si>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</si>
  <si>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</si>
  <si>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</si>
  <si>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</si>
  <si>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</si>
  <si>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</si>
  <si>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</si>
  <si>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</si>
  <si>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</si>
  <si>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</si>
  <si>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</si>
  <si>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</si>
  <si>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</si>
  <si>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</si>
  <si>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</si>
  <si>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</si>
  <si>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</si>
  <si>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</si>
  <si>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</si>
  <si>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</si>
  <si>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</si>
  <si>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</si>
  <si>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</si>
  <si>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</si>
  <si>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</si>
  <si>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</si>
  <si>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</si>
  <si>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</si>
  <si>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</si>
  <si>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</si>
  <si>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</si>
  <si>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</si>
  <si>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</si>
  <si>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</si>
  <si>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</si>
  <si>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</si>
  <si>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</si>
  <si>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</si>
  <si>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</si>
  <si>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</si>
  <si>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</si>
  <si>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</si>
  <si>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</si>
  <si>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</si>
  <si>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</si>
  <si>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</si>
  <si>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</si>
  <si>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</si>
  <si>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</si>
  <si>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</si>
  <si>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</si>
  <si>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</si>
  <si>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</si>
  <si>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</si>
  <si>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</si>
  <si>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</si>
  <si>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</si>
  <si>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</si>
  <si>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</si>
  <si>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</si>
  <si>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</si>
  <si>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</si>
  <si>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</si>
  <si>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</si>
  <si>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</si>
  <si>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</si>
  <si>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</si>
  <si>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</si>
  <si>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</si>
  <si>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</si>
  <si>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</si>
  <si>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</si>
  <si>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</si>
  <si>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1.24</t>
  </si>
  <si>
    <t>▲ 2.52</t>
  </si>
  <si>
    <t>▲ 3.29</t>
  </si>
  <si>
    <t>▲ 0.65</t>
  </si>
  <si>
    <t>水道事業会計</t>
  </si>
  <si>
    <t>国民健康保険病院事業会計</t>
  </si>
  <si>
    <t>一般会計</t>
  </si>
  <si>
    <t>公共下水道事業特別会計</t>
  </si>
  <si>
    <t>介護保険特別会計</t>
  </si>
  <si>
    <t>国民健康保険特別会計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</si>
  <si>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</si>
  <si>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</si>
  <si>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</si>
  <si>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</si>
  <si>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</si>
  <si>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</si>
  <si>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</si>
  <si>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</si>
  <si>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</si>
  <si>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</si>
  <si>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庄原市土地開発公社</t>
    <rPh sb="0" eb="3">
      <t>ショウバラシ</t>
    </rPh>
    <rPh sb="3" eb="5">
      <t>トチ</t>
    </rPh>
    <rPh sb="5" eb="7">
      <t>カイハツ</t>
    </rPh>
    <rPh sb="7" eb="9">
      <t>コウシャ</t>
    </rPh>
    <phoneticPr fontId="35"/>
  </si>
  <si>
    <t>㈱グリーンウィンズさとやま</t>
  </si>
  <si>
    <t>庄原市総合サービス㈱</t>
    <rPh sb="0" eb="3">
      <t>ショウバラシ</t>
    </rPh>
    <rPh sb="3" eb="5">
      <t>ソウゴウ</t>
    </rPh>
    <phoneticPr fontId="35"/>
  </si>
  <si>
    <t>西城町産業振興開発㈱</t>
    <rPh sb="0" eb="3">
      <t>サイジョウチョウ</t>
    </rPh>
    <rPh sb="3" eb="5">
      <t>サンギョウ</t>
    </rPh>
    <rPh sb="5" eb="7">
      <t>シンコウ</t>
    </rPh>
    <rPh sb="7" eb="9">
      <t>カイハツ</t>
    </rPh>
    <phoneticPr fontId="35"/>
  </si>
  <si>
    <t>㈱比婆の森</t>
    <rPh sb="1" eb="3">
      <t>ヒバ</t>
    </rPh>
    <rPh sb="4" eb="5">
      <t>モリ</t>
    </rPh>
    <phoneticPr fontId="35"/>
  </si>
  <si>
    <t>㈱ニュー東城</t>
    <rPh sb="4" eb="6">
      <t>トウジョウ</t>
    </rPh>
    <phoneticPr fontId="35"/>
  </si>
  <si>
    <t>㈱緑の村</t>
    <rPh sb="1" eb="2">
      <t>ミドリ</t>
    </rPh>
    <rPh sb="3" eb="4">
      <t>ムラ</t>
    </rPh>
    <phoneticPr fontId="35"/>
  </si>
  <si>
    <t>㈱里山総領</t>
    <rPh sb="1" eb="3">
      <t>サトヤマ</t>
    </rPh>
    <rPh sb="3" eb="5">
      <t>ソウリョウ</t>
    </rPh>
    <phoneticPr fontId="35"/>
  </si>
  <si>
    <t>㈱庄原市農林振興公社</t>
    <rPh sb="1" eb="4">
      <t>ショウバラシ</t>
    </rPh>
    <rPh sb="4" eb="6">
      <t>ノウリン</t>
    </rPh>
    <rPh sb="6" eb="8">
      <t>シンコウ</t>
    </rPh>
    <rPh sb="8" eb="10">
      <t>コウシャ</t>
    </rPh>
    <phoneticPr fontId="35"/>
  </si>
  <si>
    <t>庄原さとやまペレット㈱</t>
    <rPh sb="0" eb="2">
      <t>ショウバラ</t>
    </rPh>
    <phoneticPr fontId="35"/>
  </si>
  <si>
    <t>備北地区消防組合</t>
    <rPh sb="0" eb="1">
      <t>ビ</t>
    </rPh>
    <rPh sb="1" eb="2">
      <t>ホク</t>
    </rPh>
    <rPh sb="2" eb="4">
      <t>チク</t>
    </rPh>
    <rPh sb="4" eb="6">
      <t>ショウボウ</t>
    </rPh>
    <rPh sb="6" eb="8">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</si>
  <si>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</si>
  <si>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</si>
  <si>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</si>
  <si>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</si>
  <si>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工業団地造成事業特別会計</t>
    <phoneticPr fontId="5"/>
  </si>
  <si>
    <t>-</t>
    <phoneticPr fontId="2"/>
  </si>
  <si>
    <t>-</t>
    <phoneticPr fontId="2"/>
  </si>
  <si>
    <t>地域振興基金</t>
    <rPh sb="0" eb="2">
      <t>チイキ</t>
    </rPh>
    <rPh sb="2" eb="4">
      <t>シンコウ</t>
    </rPh>
    <rPh sb="4" eb="6">
      <t>キキン</t>
    </rPh>
    <phoneticPr fontId="5"/>
  </si>
  <si>
    <t>過疎地域自立促進基金</t>
    <rPh sb="0" eb="2">
      <t>カソ</t>
    </rPh>
    <rPh sb="2" eb="4">
      <t>チイキ</t>
    </rPh>
    <rPh sb="4" eb="6">
      <t>ジリツ</t>
    </rPh>
    <rPh sb="6" eb="8">
      <t>ソクシン</t>
    </rPh>
    <rPh sb="8" eb="10">
      <t>キキン</t>
    </rPh>
    <phoneticPr fontId="5"/>
  </si>
  <si>
    <t>ふるさと応援寄附基金</t>
    <rPh sb="4" eb="6">
      <t>オウエン</t>
    </rPh>
    <rPh sb="6" eb="8">
      <t>キフ</t>
    </rPh>
    <rPh sb="8" eb="10">
      <t>キキン</t>
    </rPh>
    <phoneticPr fontId="5"/>
  </si>
  <si>
    <t>ふるさと・水と土の保全基金</t>
    <phoneticPr fontId="2"/>
  </si>
  <si>
    <t>森林環境整備基金</t>
    <rPh sb="0" eb="2">
      <t>シンリン</t>
    </rPh>
    <rPh sb="2" eb="4">
      <t>カンキョウ</t>
    </rPh>
    <rPh sb="4" eb="6">
      <t>セイビ</t>
    </rPh>
    <rPh sb="6" eb="8">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</si>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</sst>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88"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xmlns:c16r2="http://schemas.microsoft.com/office/drawing/2015/06/chart">
            <c:ext xmlns:c16="http://schemas.microsoft.com/office/drawing/2014/chart" uri="{C3380CC4-5D6E-409C-BE32-E72D297353CC}">
              <c16:uniqueId val="{00000000-FF05-4BD4-8263-C5C96DAAE6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126566</c:v>
                </c:pt>
                <c:pt idx="1">
                  <c:v>115460</c:v>
                </c:pt>
                <c:pt idx="2">
                  <c:v>166983</c:v>
                </c:pt>
                <c:pt idx="3">
                  <c:v>146398</c:v>
                </c:pt>
                <c:pt idx="4">
                  <c:v>111941</c:v>
                </c:pt>
              </c:numCache>
            </c:numRef>
          </c:val>
          <c:smooth val="0"/>
          <c:extLst xmlns:c16r2="http://schemas.microsoft.com/office/drawing/2015/06/chart">
            <c:ext xmlns:c16="http://schemas.microsoft.com/office/drawing/2014/chart" uri="{C3380CC4-5D6E-409C-BE32-E72D297353CC}">
              <c16:uniqueId val="{00000001-FF05-4BD4-8263-C5C96DAAE617}"/>
            </c:ext>
          </c:extLst>
        </c:ser>
        <c:dLbls>
          <c:showLegendKey val="0"/>
          <c:showVal val="0"/>
          <c:showCatName val="0"/>
          <c:showSerName val="0"/>
          <c:showPercent val="0"/>
          <c:showBubbleSize val="0"/>
        </c:dLbls>
        <c:marker val="1"/>
        <c:smooth val="0"/>
        <c:axId val="487129520"/>
        <c:axId val="487131480"/>
      </c:lineChart>
      <c:catAx>
        <c:axId val="4871295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131480"/>
        <c:crosses val="autoZero"/>
        <c:auto val="1"/>
        <c:lblAlgn val="ctr"/>
        <c:lblOffset val="100"/>
        <c:tickLblSkip val="1"/>
        <c:tickMarkSkip val="1"/>
        <c:noMultiLvlLbl val="0"/>
      </c:catAx>
      <c:valAx>
        <c:axId val="4871314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129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c:v>
                </c:pt>
                <c:pt idx="1">
                  <c:v>3.03</c:v>
                </c:pt>
                <c:pt idx="2">
                  <c:v>3.1</c:v>
                </c:pt>
                <c:pt idx="3">
                  <c:v>2.83</c:v>
                </c:pt>
                <c:pt idx="4">
                  <c:v>2.81</c:v>
                </c:pt>
              </c:numCache>
            </c:numRef>
          </c:val>
          <c:extLst xmlns:c16r2="http://schemas.microsoft.com/office/drawing/2015/06/chart">
            <c:ext xmlns:c16="http://schemas.microsoft.com/office/drawing/2014/chart" uri="{C3380CC4-5D6E-409C-BE32-E72D297353CC}">
              <c16:uniqueId val="{00000000-FFAA-4199-AA91-77664D2EE0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19.93</c:v>
                </c:pt>
                <c:pt idx="1">
                  <c:v>24.4</c:v>
                </c:pt>
                <c:pt idx="2">
                  <c:v>24.26</c:v>
                </c:pt>
                <c:pt idx="3">
                  <c:v>20.36</c:v>
                </c:pt>
                <c:pt idx="4">
                  <c:v>21.76</c:v>
                </c:pt>
              </c:numCache>
            </c:numRef>
          </c:val>
          <c:extLst xmlns:c16r2="http://schemas.microsoft.com/office/drawing/2015/06/chart">
            <c:ext xmlns:c16="http://schemas.microsoft.com/office/drawing/2014/chart" uri="{C3380CC4-5D6E-409C-BE32-E72D297353CC}">
              <c16:uniqueId val="{00000001-FFAA-4199-AA91-77664D2EE052}"/>
            </c:ext>
          </c:extLst>
        </c:ser>
        <c:dLbls>
          <c:showLegendKey val="0"/>
          <c:showVal val="0"/>
          <c:showCatName val="0"/>
          <c:showSerName val="0"/>
          <c:showPercent val="0"/>
          <c:showBubbleSize val="0"/>
        </c:dLbls>
        <c:gapWidth val="250"/>
        <c:overlap val="100"/>
        <c:axId val="487126776"/>
        <c:axId val="487129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1.25</c:v>
                </c:pt>
                <c:pt idx="1">
                  <c:v>-1.24</c:v>
                </c:pt>
                <c:pt idx="2">
                  <c:v>-2.52</c:v>
                </c:pt>
                <c:pt idx="3">
                  <c:v>-3.29</c:v>
                </c:pt>
                <c:pt idx="4">
                  <c:v>-0.65</c:v>
                </c:pt>
              </c:numCache>
            </c:numRef>
          </c:val>
          <c:smooth val="0"/>
          <c:extLst xmlns:c16r2="http://schemas.microsoft.com/office/drawing/2015/06/chart">
            <c:ext xmlns:c16="http://schemas.microsoft.com/office/drawing/2014/chart" uri="{C3380CC4-5D6E-409C-BE32-E72D297353CC}">
              <c16:uniqueId val="{00000002-FFAA-4199-AA91-77664D2EE052}"/>
            </c:ext>
          </c:extLst>
        </c:ser>
        <c:dLbls>
          <c:showLegendKey val="0"/>
          <c:showVal val="0"/>
          <c:showCatName val="0"/>
          <c:showSerName val="0"/>
          <c:showPercent val="0"/>
          <c:showBubbleSize val="0"/>
        </c:dLbls>
        <c:marker val="1"/>
        <c:smooth val="0"/>
        <c:axId val="487126776"/>
        <c:axId val="487129912"/>
      </c:lineChart>
      <c:catAx>
        <c:axId val="48712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7129912"/>
        <c:crosses val="autoZero"/>
        <c:auto val="1"/>
        <c:lblAlgn val="ctr"/>
        <c:lblOffset val="100"/>
        <c:tickLblSkip val="1"/>
        <c:tickMarkSkip val="1"/>
        <c:noMultiLvlLbl val="0"/>
      </c:catAx>
      <c:valAx>
        <c:axId val="487129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12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0.62</c:v>
                </c:pt>
                <c:pt idx="2">
                  <c:v>#N/A</c:v>
                </c:pt>
                <c:pt idx="3">
                  <c:v>0.12</c:v>
                </c:pt>
                <c:pt idx="4">
                  <c:v>#N/A</c:v>
                </c:pt>
                <c:pt idx="5">
                  <c:v>0.05</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0-8F89-46BC-8B79-B5EC861B8B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F89-46BC-8B79-B5EC861B8B2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F89-46BC-8B79-B5EC861B8B2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0.11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F89-46BC-8B79-B5EC861B8B2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0.26</c:v>
                </c:pt>
                <c:pt idx="4">
                  <c:v>#N/A</c:v>
                </c:pt>
                <c:pt idx="5">
                  <c:v>1.01</c:v>
                </c:pt>
                <c:pt idx="6">
                  <c:v>#N/A</c:v>
                </c:pt>
                <c:pt idx="7">
                  <c:v>0.64</c:v>
                </c:pt>
                <c:pt idx="8">
                  <c:v>#N/A</c:v>
                </c:pt>
                <c:pt idx="9">
                  <c:v>0.42</c:v>
                </c:pt>
              </c:numCache>
            </c:numRef>
          </c:val>
          <c:extLst xmlns:c16r2="http://schemas.microsoft.com/office/drawing/2015/06/chart">
            <c:ext xmlns:c16="http://schemas.microsoft.com/office/drawing/2014/chart" uri="{C3380CC4-5D6E-409C-BE32-E72D297353CC}">
              <c16:uniqueId val="{00000004-8F89-46BC-8B79-B5EC861B8B2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0.71</c:v>
                </c:pt>
                <c:pt idx="2">
                  <c:v>#N/A</c:v>
                </c:pt>
                <c:pt idx="3">
                  <c:v>0.88</c:v>
                </c:pt>
                <c:pt idx="4">
                  <c:v>#N/A</c:v>
                </c:pt>
                <c:pt idx="5">
                  <c:v>0.73</c:v>
                </c:pt>
                <c:pt idx="6">
                  <c:v>#N/A</c:v>
                </c:pt>
                <c:pt idx="7">
                  <c:v>0.65</c:v>
                </c:pt>
                <c:pt idx="8">
                  <c:v>#N/A</c:v>
                </c:pt>
                <c:pt idx="9">
                  <c:v>0.57999999999999996</c:v>
                </c:pt>
              </c:numCache>
            </c:numRef>
          </c:val>
          <c:extLst xmlns:c16r2="http://schemas.microsoft.com/office/drawing/2015/06/chart">
            <c:ext xmlns:c16="http://schemas.microsoft.com/office/drawing/2014/chart" uri="{C3380CC4-5D6E-409C-BE32-E72D297353CC}">
              <c16:uniqueId val="{00000005-8F89-46BC-8B79-B5EC861B8B2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0.25</c:v>
                </c:pt>
                <c:pt idx="4">
                  <c:v>#N/A</c:v>
                </c:pt>
                <c:pt idx="5">
                  <c:v>0</c:v>
                </c:pt>
                <c:pt idx="6">
                  <c:v>#N/A</c:v>
                </c:pt>
                <c:pt idx="7">
                  <c:v>0.03</c:v>
                </c:pt>
                <c:pt idx="8">
                  <c:v>#N/A</c:v>
                </c:pt>
                <c:pt idx="9">
                  <c:v>0.79</c:v>
                </c:pt>
              </c:numCache>
            </c:numRef>
          </c:val>
          <c:extLst xmlns:c16r2="http://schemas.microsoft.com/office/drawing/2015/06/chart">
            <c:ext xmlns:c16="http://schemas.microsoft.com/office/drawing/2014/chart" uri="{C3380CC4-5D6E-409C-BE32-E72D297353CC}">
              <c16:uniqueId val="{00000006-8F89-46BC-8B79-B5EC861B8B2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4.6900000000000004</c:v>
                </c:pt>
                <c:pt idx="2">
                  <c:v>#N/A</c:v>
                </c:pt>
                <c:pt idx="3">
                  <c:v>3.03</c:v>
                </c:pt>
                <c:pt idx="4">
                  <c:v>#N/A</c:v>
                </c:pt>
                <c:pt idx="5">
                  <c:v>3.09</c:v>
                </c:pt>
                <c:pt idx="6">
                  <c:v>#N/A</c:v>
                </c:pt>
                <c:pt idx="7">
                  <c:v>2.82</c:v>
                </c:pt>
                <c:pt idx="8">
                  <c:v>#N/A</c:v>
                </c:pt>
                <c:pt idx="9">
                  <c:v>2.8</c:v>
                </c:pt>
              </c:numCache>
            </c:numRef>
          </c:val>
          <c:extLst xmlns:c16r2="http://schemas.microsoft.com/office/drawing/2015/06/chart">
            <c:ext xmlns:c16="http://schemas.microsoft.com/office/drawing/2014/chart" uri="{C3380CC4-5D6E-409C-BE32-E72D297353CC}">
              <c16:uniqueId val="{00000007-8F89-46BC-8B79-B5EC861B8B2C}"/>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1.28</c:v>
                </c:pt>
                <c:pt idx="2">
                  <c:v>#N/A</c:v>
                </c:pt>
                <c:pt idx="3">
                  <c:v>1.88</c:v>
                </c:pt>
                <c:pt idx="4">
                  <c:v>#N/A</c:v>
                </c:pt>
                <c:pt idx="5">
                  <c:v>2.11</c:v>
                </c:pt>
                <c:pt idx="6">
                  <c:v>#N/A</c:v>
                </c:pt>
                <c:pt idx="7">
                  <c:v>2.72</c:v>
                </c:pt>
                <c:pt idx="8">
                  <c:v>#N/A</c:v>
                </c:pt>
                <c:pt idx="9">
                  <c:v>3.24</c:v>
                </c:pt>
              </c:numCache>
            </c:numRef>
          </c:val>
          <c:extLst xmlns:c16r2="http://schemas.microsoft.com/office/drawing/2015/06/chart">
            <c:ext xmlns:c16="http://schemas.microsoft.com/office/drawing/2014/chart" uri="{C3380CC4-5D6E-409C-BE32-E72D297353CC}">
              <c16:uniqueId val="{00000008-8F89-46BC-8B79-B5EC861B8B2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7.23</c:v>
                </c:pt>
                <c:pt idx="2">
                  <c:v>#N/A</c:v>
                </c:pt>
                <c:pt idx="3">
                  <c:v>7.71</c:v>
                </c:pt>
                <c:pt idx="4">
                  <c:v>#N/A</c:v>
                </c:pt>
                <c:pt idx="5">
                  <c:v>7.97</c:v>
                </c:pt>
                <c:pt idx="6">
                  <c:v>#N/A</c:v>
                </c:pt>
                <c:pt idx="7">
                  <c:v>8.06</c:v>
                </c:pt>
                <c:pt idx="8">
                  <c:v>#N/A</c:v>
                </c:pt>
                <c:pt idx="9">
                  <c:v>7.93</c:v>
                </c:pt>
              </c:numCache>
            </c:numRef>
          </c:val>
          <c:extLst xmlns:c16r2="http://schemas.microsoft.com/office/drawing/2015/06/chart">
            <c:ext xmlns:c16="http://schemas.microsoft.com/office/drawing/2014/chart" uri="{C3380CC4-5D6E-409C-BE32-E72D297353CC}">
              <c16:uniqueId val="{00000009-8F89-46BC-8B79-B5EC861B8B2C}"/>
            </c:ext>
          </c:extLst>
        </c:ser>
        <c:dLbls>
          <c:showLegendKey val="0"/>
          <c:showVal val="0"/>
          <c:showCatName val="0"/>
          <c:showSerName val="0"/>
          <c:showPercent val="0"/>
          <c:showBubbleSize val="0"/>
        </c:dLbls>
        <c:gapWidth val="150"/>
        <c:overlap val="100"/>
        <c:axId val="487131872"/>
        <c:axId val="487129128"/>
      </c:barChart>
      <c:catAx>
        <c:axId val="487131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129128"/>
        <c:crosses val="autoZero"/>
        <c:auto val="1"/>
        <c:lblAlgn val="ctr"/>
        <c:lblOffset val="100"/>
        <c:tickLblSkip val="1"/>
        <c:tickMarkSkip val="1"/>
        <c:noMultiLvlLbl val="0"/>
      </c:catAx>
      <c:valAx>
        <c:axId val="4871291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131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4315</c:v>
                </c:pt>
                <c:pt idx="5">
                  <c:v>3965</c:v>
                </c:pt>
                <c:pt idx="8">
                  <c:v>3900</c:v>
                </c:pt>
                <c:pt idx="11">
                  <c:v>3770</c:v>
                </c:pt>
                <c:pt idx="14">
                  <c:v>3448</c:v>
                </c:pt>
              </c:numCache>
            </c:numRef>
          </c:val>
          <c:extLst xmlns:c16r2="http://schemas.microsoft.com/office/drawing/2015/06/chart">
            <c:ext xmlns:c16="http://schemas.microsoft.com/office/drawing/2014/chart" uri="{C3380CC4-5D6E-409C-BE32-E72D297353CC}">
              <c16:uniqueId val="{00000000-92D2-4214-9558-D625DE4539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2D2-4214-9558-D625DE4539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175</c:v>
                </c:pt>
                <c:pt idx="3">
                  <c:v>149</c:v>
                </c:pt>
                <c:pt idx="6">
                  <c:v>217</c:v>
                </c:pt>
                <c:pt idx="9">
                  <c:v>178</c:v>
                </c:pt>
                <c:pt idx="12">
                  <c:v>95</c:v>
                </c:pt>
              </c:numCache>
            </c:numRef>
          </c:val>
          <c:extLst xmlns:c16r2="http://schemas.microsoft.com/office/drawing/2015/06/chart">
            <c:ext xmlns:c16="http://schemas.microsoft.com/office/drawing/2014/chart" uri="{C3380CC4-5D6E-409C-BE32-E72D297353CC}">
              <c16:uniqueId val="{00000002-92D2-4214-9558-D625DE4539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3-92D2-4214-9558-D625DE4539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980</c:v>
                </c:pt>
                <c:pt idx="3">
                  <c:v>978</c:v>
                </c:pt>
                <c:pt idx="6">
                  <c:v>967</c:v>
                </c:pt>
                <c:pt idx="9">
                  <c:v>913</c:v>
                </c:pt>
                <c:pt idx="12">
                  <c:v>853</c:v>
                </c:pt>
              </c:numCache>
            </c:numRef>
          </c:val>
          <c:extLst xmlns:c16r2="http://schemas.microsoft.com/office/drawing/2015/06/chart">
            <c:ext xmlns:c16="http://schemas.microsoft.com/office/drawing/2014/chart" uri="{C3380CC4-5D6E-409C-BE32-E72D297353CC}">
              <c16:uniqueId val="{00000004-92D2-4214-9558-D625DE4539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2D2-4214-9558-D625DE4539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2D2-4214-9558-D625DE4539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5586</c:v>
                </c:pt>
                <c:pt idx="3">
                  <c:v>4995</c:v>
                </c:pt>
                <c:pt idx="6">
                  <c:v>4831</c:v>
                </c:pt>
                <c:pt idx="9">
                  <c:v>4553</c:v>
                </c:pt>
                <c:pt idx="12">
                  <c:v>4018</c:v>
                </c:pt>
              </c:numCache>
            </c:numRef>
          </c:val>
          <c:extLst xmlns:c16r2="http://schemas.microsoft.com/office/drawing/2015/06/chart">
            <c:ext xmlns:c16="http://schemas.microsoft.com/office/drawing/2014/chart" uri="{C3380CC4-5D6E-409C-BE32-E72D297353CC}">
              <c16:uniqueId val="{00000007-92D2-4214-9558-D625DE4539FF}"/>
            </c:ext>
          </c:extLst>
        </c:ser>
        <c:dLbls>
          <c:showLegendKey val="0"/>
          <c:showVal val="0"/>
          <c:showCatName val="0"/>
          <c:showSerName val="0"/>
          <c:showPercent val="0"/>
          <c:showBubbleSize val="0"/>
        </c:dLbls>
        <c:gapWidth val="100"/>
        <c:overlap val="100"/>
        <c:axId val="487132656"/>
        <c:axId val="487133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2435</c:v>
                </c:pt>
                <c:pt idx="2">
                  <c:v>#N/A</c:v>
                </c:pt>
                <c:pt idx="3">
                  <c:v>#N/A</c:v>
                </c:pt>
                <c:pt idx="4">
                  <c:v>2166</c:v>
                </c:pt>
                <c:pt idx="5">
                  <c:v>#N/A</c:v>
                </c:pt>
                <c:pt idx="6">
                  <c:v>#N/A</c:v>
                </c:pt>
                <c:pt idx="7">
                  <c:v>2124</c:v>
                </c:pt>
                <c:pt idx="8">
                  <c:v>#N/A</c:v>
                </c:pt>
                <c:pt idx="9">
                  <c:v>#N/A</c:v>
                </c:pt>
                <c:pt idx="10">
                  <c:v>1883</c:v>
                </c:pt>
                <c:pt idx="11">
                  <c:v>#N/A</c:v>
                </c:pt>
                <c:pt idx="12">
                  <c:v>#N/A</c:v>
                </c:pt>
                <c:pt idx="13">
                  <c:v>1527</c:v>
                </c:pt>
                <c:pt idx="14">
                  <c:v>#N/A</c:v>
                </c:pt>
              </c:numCache>
            </c:numRef>
          </c:val>
          <c:smooth val="0"/>
          <c:extLst xmlns:c16r2="http://schemas.microsoft.com/office/drawing/2015/06/chart">
            <c:ext xmlns:c16="http://schemas.microsoft.com/office/drawing/2014/chart" uri="{C3380CC4-5D6E-409C-BE32-E72D297353CC}">
              <c16:uniqueId val="{00000008-92D2-4214-9558-D625DE4539FF}"/>
            </c:ext>
          </c:extLst>
        </c:ser>
        <c:dLbls>
          <c:showLegendKey val="0"/>
          <c:showVal val="0"/>
          <c:showCatName val="0"/>
          <c:showSerName val="0"/>
          <c:showPercent val="0"/>
          <c:showBubbleSize val="0"/>
        </c:dLbls>
        <c:marker val="1"/>
        <c:smooth val="0"/>
        <c:axId val="487132656"/>
        <c:axId val="487133048"/>
      </c:lineChart>
      <c:catAx>
        <c:axId val="487132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7133048"/>
        <c:crosses val="autoZero"/>
        <c:auto val="1"/>
        <c:lblAlgn val="ctr"/>
        <c:lblOffset val="100"/>
        <c:tickLblSkip val="1"/>
        <c:tickMarkSkip val="1"/>
        <c:noMultiLvlLbl val="0"/>
      </c:catAx>
      <c:valAx>
        <c:axId val="487133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132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33532</c:v>
                </c:pt>
                <c:pt idx="5">
                  <c:v>32671</c:v>
                </c:pt>
                <c:pt idx="8">
                  <c:v>32320</c:v>
                </c:pt>
                <c:pt idx="11">
                  <c:v>32339</c:v>
                </c:pt>
                <c:pt idx="14">
                  <c:v>32409</c:v>
                </c:pt>
              </c:numCache>
            </c:numRef>
          </c:val>
          <c:extLst xmlns:c16r2="http://schemas.microsoft.com/office/drawing/2015/06/chart">
            <c:ext xmlns:c16="http://schemas.microsoft.com/office/drawing/2014/chart" uri="{C3380CC4-5D6E-409C-BE32-E72D297353CC}">
              <c16:uniqueId val="{00000000-259A-465C-8ABB-6D54339AD2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500</c:v>
                </c:pt>
                <c:pt idx="5">
                  <c:v>394</c:v>
                </c:pt>
                <c:pt idx="8">
                  <c:v>321</c:v>
                </c:pt>
                <c:pt idx="11">
                  <c:v>246</c:v>
                </c:pt>
                <c:pt idx="14">
                  <c:v>190</c:v>
                </c:pt>
              </c:numCache>
            </c:numRef>
          </c:val>
          <c:extLst xmlns:c16r2="http://schemas.microsoft.com/office/drawing/2015/06/chart">
            <c:ext xmlns:c16="http://schemas.microsoft.com/office/drawing/2014/chart" uri="{C3380CC4-5D6E-409C-BE32-E72D297353CC}">
              <c16:uniqueId val="{00000001-259A-465C-8ABB-6D54339AD2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4259</c:v>
                </c:pt>
                <c:pt idx="5">
                  <c:v>4880</c:v>
                </c:pt>
                <c:pt idx="8">
                  <c:v>4765</c:v>
                </c:pt>
                <c:pt idx="11">
                  <c:v>4150</c:v>
                </c:pt>
                <c:pt idx="14">
                  <c:v>4557</c:v>
                </c:pt>
              </c:numCache>
            </c:numRef>
          </c:val>
          <c:extLst xmlns:c16r2="http://schemas.microsoft.com/office/drawing/2015/06/chart">
            <c:ext xmlns:c16="http://schemas.microsoft.com/office/drawing/2014/chart" uri="{C3380CC4-5D6E-409C-BE32-E72D297353CC}">
              <c16:uniqueId val="{00000002-259A-465C-8ABB-6D54339AD2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59A-465C-8ABB-6D54339AD2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59A-465C-8ABB-6D54339AD2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1</c:v>
                </c:pt>
                <c:pt idx="6">
                  <c:v>1</c:v>
                </c:pt>
                <c:pt idx="9">
                  <c:v>0</c:v>
                </c:pt>
                <c:pt idx="12">
                  <c:v>1</c:v>
                </c:pt>
              </c:numCache>
            </c:numRef>
          </c:val>
          <c:extLst xmlns:c16r2="http://schemas.microsoft.com/office/drawing/2015/06/chart">
            <c:ext xmlns:c16="http://schemas.microsoft.com/office/drawing/2014/chart" uri="{C3380CC4-5D6E-409C-BE32-E72D297353CC}">
              <c16:uniqueId val="{00000005-259A-465C-8ABB-6D54339AD2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4496</c:v>
                </c:pt>
                <c:pt idx="3">
                  <c:v>4291</c:v>
                </c:pt>
                <c:pt idx="6">
                  <c:v>4297</c:v>
                </c:pt>
                <c:pt idx="9">
                  <c:v>3855</c:v>
                </c:pt>
                <c:pt idx="12">
                  <c:v>3755</c:v>
                </c:pt>
              </c:numCache>
            </c:numRef>
          </c:val>
          <c:extLst xmlns:c16r2="http://schemas.microsoft.com/office/drawing/2015/06/chart">
            <c:ext xmlns:c16="http://schemas.microsoft.com/office/drawing/2014/chart" uri="{C3380CC4-5D6E-409C-BE32-E72D297353CC}">
              <c16:uniqueId val="{00000006-259A-465C-8ABB-6D54339AD2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c:v>
                </c:pt>
                <c:pt idx="3">
                  <c:v>35</c:v>
                </c:pt>
                <c:pt idx="6">
                  <c:v>27</c:v>
                </c:pt>
                <c:pt idx="9">
                  <c:v>18</c:v>
                </c:pt>
                <c:pt idx="12">
                  <c:v>10</c:v>
                </c:pt>
              </c:numCache>
            </c:numRef>
          </c:val>
          <c:extLst xmlns:c16r2="http://schemas.microsoft.com/office/drawing/2015/06/chart">
            <c:ext xmlns:c16="http://schemas.microsoft.com/office/drawing/2014/chart" uri="{C3380CC4-5D6E-409C-BE32-E72D297353CC}">
              <c16:uniqueId val="{00000007-259A-465C-8ABB-6D54339AD2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12016</c:v>
                </c:pt>
                <c:pt idx="3">
                  <c:v>11310</c:v>
                </c:pt>
                <c:pt idx="6">
                  <c:v>10950</c:v>
                </c:pt>
                <c:pt idx="9">
                  <c:v>10111</c:v>
                </c:pt>
                <c:pt idx="12">
                  <c:v>9537</c:v>
                </c:pt>
              </c:numCache>
            </c:numRef>
          </c:val>
          <c:extLst xmlns:c16r2="http://schemas.microsoft.com/office/drawing/2015/06/chart">
            <c:ext xmlns:c16="http://schemas.microsoft.com/office/drawing/2014/chart" uri="{C3380CC4-5D6E-409C-BE32-E72D297353CC}">
              <c16:uniqueId val="{00000008-259A-465C-8ABB-6D54339AD2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1142</c:v>
                </c:pt>
                <c:pt idx="3">
                  <c:v>1021</c:v>
                </c:pt>
                <c:pt idx="6">
                  <c:v>881</c:v>
                </c:pt>
                <c:pt idx="9">
                  <c:v>775</c:v>
                </c:pt>
                <c:pt idx="12">
                  <c:v>683</c:v>
                </c:pt>
              </c:numCache>
            </c:numRef>
          </c:val>
          <c:extLst xmlns:c16r2="http://schemas.microsoft.com/office/drawing/2015/06/chart">
            <c:ext xmlns:c16="http://schemas.microsoft.com/office/drawing/2014/chart" uri="{C3380CC4-5D6E-409C-BE32-E72D297353CC}">
              <c16:uniqueId val="{00000009-259A-465C-8ABB-6D54339AD2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39579</c:v>
                </c:pt>
                <c:pt idx="3">
                  <c:v>38599</c:v>
                </c:pt>
                <c:pt idx="6">
                  <c:v>38999</c:v>
                </c:pt>
                <c:pt idx="9">
                  <c:v>38724</c:v>
                </c:pt>
                <c:pt idx="12">
                  <c:v>38578</c:v>
                </c:pt>
              </c:numCache>
            </c:numRef>
          </c:val>
          <c:extLst xmlns:c16r2="http://schemas.microsoft.com/office/drawing/2015/06/chart">
            <c:ext xmlns:c16="http://schemas.microsoft.com/office/drawing/2014/chart" uri="{C3380CC4-5D6E-409C-BE32-E72D297353CC}">
              <c16:uniqueId val="{0000000A-259A-465C-8ABB-6D54339AD29F}"/>
            </c:ext>
          </c:extLst>
        </c:ser>
        <c:dLbls>
          <c:showLegendKey val="0"/>
          <c:showVal val="0"/>
          <c:showCatName val="0"/>
          <c:showSerName val="0"/>
          <c:showPercent val="0"/>
          <c:showBubbleSize val="0"/>
        </c:dLbls>
        <c:gapWidth val="100"/>
        <c:overlap val="100"/>
        <c:axId val="487130304"/>
        <c:axId val="4871306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18988</c:v>
                </c:pt>
                <c:pt idx="2">
                  <c:v>#N/A</c:v>
                </c:pt>
                <c:pt idx="3">
                  <c:v>#N/A</c:v>
                </c:pt>
                <c:pt idx="4">
                  <c:v>17311</c:v>
                </c:pt>
                <c:pt idx="5">
                  <c:v>#N/A</c:v>
                </c:pt>
                <c:pt idx="6">
                  <c:v>#N/A</c:v>
                </c:pt>
                <c:pt idx="7">
                  <c:v>17748</c:v>
                </c:pt>
                <c:pt idx="8">
                  <c:v>#N/A</c:v>
                </c:pt>
                <c:pt idx="9">
                  <c:v>#N/A</c:v>
                </c:pt>
                <c:pt idx="10">
                  <c:v>16749</c:v>
                </c:pt>
                <c:pt idx="11">
                  <c:v>#N/A</c:v>
                </c:pt>
                <c:pt idx="12">
                  <c:v>#N/A</c:v>
                </c:pt>
                <c:pt idx="13">
                  <c:v>15408</c:v>
                </c:pt>
                <c:pt idx="14">
                  <c:v>#N/A</c:v>
                </c:pt>
              </c:numCache>
            </c:numRef>
          </c:val>
          <c:smooth val="0"/>
          <c:extLst xmlns:c16r2="http://schemas.microsoft.com/office/drawing/2015/06/chart">
            <c:ext xmlns:c16="http://schemas.microsoft.com/office/drawing/2014/chart" uri="{C3380CC4-5D6E-409C-BE32-E72D297353CC}">
              <c16:uniqueId val="{0000000B-259A-465C-8ABB-6D54339AD29F}"/>
            </c:ext>
          </c:extLst>
        </c:ser>
        <c:dLbls>
          <c:showLegendKey val="0"/>
          <c:showVal val="0"/>
          <c:showCatName val="0"/>
          <c:showSerName val="0"/>
          <c:showPercent val="0"/>
          <c:showBubbleSize val="0"/>
        </c:dLbls>
        <c:marker val="1"/>
        <c:smooth val="0"/>
        <c:axId val="487130304"/>
        <c:axId val="487130696"/>
      </c:lineChart>
      <c:catAx>
        <c:axId val="48713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7130696"/>
        <c:crosses val="autoZero"/>
        <c:auto val="1"/>
        <c:lblAlgn val="ctr"/>
        <c:lblOffset val="100"/>
        <c:tickLblSkip val="1"/>
        <c:tickMarkSkip val="1"/>
        <c:noMultiLvlLbl val="0"/>
      </c:catAx>
      <c:valAx>
        <c:axId val="4871306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713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4375</c:v>
                </c:pt>
                <c:pt idx="1">
                  <c:v>3576</c:v>
                </c:pt>
                <c:pt idx="2">
                  <c:v>3727</c:v>
                </c:pt>
              </c:numCache>
            </c:numRef>
          </c:val>
          <c:extLst xmlns:c16r2="http://schemas.microsoft.com/office/drawing/2015/06/chart">
            <c:ext xmlns:c16="http://schemas.microsoft.com/office/drawing/2014/chart" uri="{C3380CC4-5D6E-409C-BE32-E72D297353CC}">
              <c16:uniqueId val="{00000000-0F52-4974-80AB-3B84B81D3A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1</c:v>
                </c:pt>
                <c:pt idx="2">
                  <c:v>1</c:v>
                </c:pt>
              </c:numCache>
            </c:numRef>
          </c:val>
          <c:extLst xmlns:c16r2="http://schemas.microsoft.com/office/drawing/2015/06/chart">
            <c:ext xmlns:c16="http://schemas.microsoft.com/office/drawing/2014/chart" uri="{C3380CC4-5D6E-409C-BE32-E72D297353CC}">
              <c16:uniqueId val="{00000001-0F52-4974-80AB-3B84B81D3A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3593</c:v>
                </c:pt>
                <c:pt idx="1">
                  <c:v>3281</c:v>
                </c:pt>
                <c:pt idx="2">
                  <c:v>3342</c:v>
                </c:pt>
              </c:numCache>
            </c:numRef>
          </c:val>
          <c:extLst xmlns:c16r2="http://schemas.microsoft.com/office/drawing/2015/06/chart">
            <c:ext xmlns:c16="http://schemas.microsoft.com/office/drawing/2014/chart" uri="{C3380CC4-5D6E-409C-BE32-E72D297353CC}">
              <c16:uniqueId val="{00000002-0F52-4974-80AB-3B84B81D3A4A}"/>
            </c:ext>
          </c:extLst>
        </c:ser>
        <c:dLbls>
          <c:showLegendKey val="0"/>
          <c:showVal val="0"/>
          <c:showCatName val="0"/>
          <c:showSerName val="0"/>
          <c:showPercent val="0"/>
          <c:showBubbleSize val="0"/>
        </c:dLbls>
        <c:gapWidth val="120"/>
        <c:overlap val="100"/>
        <c:axId val="590882624"/>
        <c:axId val="590883408"/>
      </c:barChart>
      <c:catAx>
        <c:axId val="590882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0883408"/>
        <c:crosses val="autoZero"/>
        <c:auto val="1"/>
        <c:lblAlgn val="ctr"/>
        <c:lblOffset val="100"/>
        <c:tickLblSkip val="1"/>
        <c:tickMarkSkip val="1"/>
        <c:noMultiLvlLbl val="0"/>
      </c:catAx>
      <c:valAx>
        <c:axId val="59088340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0882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公債費負担適正化計画に沿った市債発行額の抑制等の取り組みにより、</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度の実質公債費比率は</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％と着実に数値が改善しており、市債残高も毎年度着実に減少している。</a:t>
          </a:r>
          <a:endParaRPr lang="ja-JP" altLang="ja-JP" sz="1400">
            <a:effectLst/>
          </a:endParaRPr>
        </a:p>
        <a:p>
          <a:r>
            <a:rPr kumimoji="1" lang="ja-JP" altLang="ja-JP" sz="1100">
              <a:solidFill>
                <a:schemeClr val="dk1"/>
              </a:solidFill>
              <a:effectLst/>
              <a:latin typeface="+mn-lt"/>
              <a:ea typeface="+mn-ea"/>
              <a:cs typeface="+mn-cs"/>
            </a:rPr>
            <a:t>　さらに、地方交付税措置率の高い過疎債・辺地債・合併特例債などの財政運営に有利な地方債の発行により、実質公債費比率の分子となる額も減少傾向にある。</a:t>
          </a:r>
          <a:endParaRPr lang="ja-JP" altLang="ja-JP" sz="1400">
            <a:effectLst/>
          </a:endParaRPr>
        </a:p>
        <a:p>
          <a:r>
            <a:rPr kumimoji="1" lang="ja-JP" altLang="ja-JP" sz="1100">
              <a:solidFill>
                <a:schemeClr val="dk1"/>
              </a:solidFill>
              <a:effectLst/>
              <a:latin typeface="+mn-lt"/>
              <a:ea typeface="+mn-ea"/>
              <a:cs typeface="+mn-cs"/>
            </a:rPr>
            <a:t>　今後も庄原市長期総合計画に基づき事業を実施するにあたり、公債費負担適正化計画に沿った起債事業の必要性・緊急性の検証によって市債発行額を抑制し、健全な財政運営をめざす。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公債費負担適正化計画に基づく計画的な地方債の発行により、現在高は前年度比</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百万円の減少となり、将来負担比率の分子は</a:t>
          </a:r>
          <a:r>
            <a:rPr kumimoji="1" lang="en-US" altLang="ja-JP" sz="1100">
              <a:solidFill>
                <a:schemeClr val="dk1"/>
              </a:solidFill>
              <a:effectLst/>
              <a:latin typeface="+mn-lt"/>
              <a:ea typeface="+mn-ea"/>
              <a:cs typeface="+mn-cs"/>
            </a:rPr>
            <a:t>1,341</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　公債費負担適正化計画の着実な実施による計画的な市債発行や、定員マネジメントプランに基づいた職員定数の見直しを図ることで比率の低下に努める。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広島県庄原市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主な基金の取崩は、</a:t>
          </a:r>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過疎</a:t>
          </a:r>
          <a:r>
            <a:rPr kumimoji="1" lang="ja-JP" altLang="ja-JP" sz="1100">
              <a:solidFill>
                <a:schemeClr val="dk1"/>
              </a:solidFill>
              <a:effectLst/>
              <a:latin typeface="+mn-lt"/>
              <a:ea typeface="+mn-ea"/>
              <a:cs typeface="+mn-cs"/>
            </a:rPr>
            <a:t>地域自立促進基金</a:t>
          </a:r>
          <a:r>
            <a:rPr kumimoji="1" lang="en-US" altLang="ja-JP" sz="1100">
              <a:solidFill>
                <a:schemeClr val="dk1"/>
              </a:solidFill>
              <a:effectLst/>
              <a:latin typeface="+mn-lt"/>
              <a:ea typeface="+mn-ea"/>
              <a:cs typeface="+mn-cs"/>
            </a:rPr>
            <a:t>354</a:t>
          </a:r>
          <a:r>
            <a:rPr kumimoji="1" lang="ja-JP" altLang="ja-JP" sz="1100">
              <a:solidFill>
                <a:schemeClr val="dk1"/>
              </a:solidFill>
              <a:effectLst/>
              <a:latin typeface="+mn-lt"/>
              <a:ea typeface="+mn-ea"/>
              <a:cs typeface="+mn-cs"/>
            </a:rPr>
            <a:t>百万円、地域振興基金</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百万円など</a:t>
          </a:r>
          <a:r>
            <a:rPr kumimoji="1" lang="ja-JP" altLang="en-US"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一方、積立額は、森林環境譲与税を財源として新たに造成した</a:t>
          </a:r>
          <a:r>
            <a:rPr kumimoji="1" lang="ja-JP" altLang="ja-JP" sz="1100">
              <a:solidFill>
                <a:schemeClr val="dk1"/>
              </a:solidFill>
              <a:effectLst/>
              <a:latin typeface="+mn-lt"/>
              <a:ea typeface="+mn-ea"/>
              <a:cs typeface="+mn-cs"/>
            </a:rPr>
            <a:t>森林環境整備基金</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財政調整基金については、</a:t>
          </a:r>
          <a:r>
            <a:rPr lang="ja-JP" altLang="ja-JP" sz="1100" b="0" i="0" baseline="0">
              <a:solidFill>
                <a:schemeClr val="dk1"/>
              </a:solidFill>
              <a:effectLst/>
              <a:latin typeface="+mn-lt"/>
              <a:ea typeface="+mn-ea"/>
              <a:cs typeface="+mn-cs"/>
            </a:rPr>
            <a:t>旧合併特例債の終了や過疎地域自立促進特別措置法の失効により、交付税措置率の高い起債の発行ができなくなる可能性など、予測される不確定事項を考慮して対応する。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地域振興基金については、現在実施している新焼却施設整備事業への充当を予定している。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今後も引き続き有利な市債の発行に務めるとともに、財政推計に基づく歳入歳出のバランスを勘案し、借入のみによらず基金の活用を視野に入れた財政運営を検討する。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地域振興基金・・・</a:t>
          </a:r>
          <a:r>
            <a:rPr lang="ja-JP" altLang="ja-JP" sz="1100">
              <a:solidFill>
                <a:schemeClr val="dk1"/>
              </a:solidFill>
              <a:effectLst/>
              <a:latin typeface="+mn-lt"/>
              <a:ea typeface="+mn-ea"/>
              <a:cs typeface="+mn-cs"/>
            </a:rPr>
            <a:t>市民の連帯の強化と地域振興のための事業の費用に充てるため</a:t>
          </a:r>
          <a:endParaRPr lang="ja-JP" altLang="ja-JP" sz="1400">
            <a:effectLst/>
          </a:endParaRPr>
        </a:p>
        <a:p>
          <a:r>
            <a:rPr kumimoji="1" lang="ja-JP" altLang="ja-JP" sz="1100">
              <a:solidFill>
                <a:schemeClr val="dk1"/>
              </a:solidFill>
              <a:effectLst/>
              <a:latin typeface="+mn-lt"/>
              <a:ea typeface="+mn-ea"/>
              <a:cs typeface="+mn-cs"/>
            </a:rPr>
            <a:t>　過疎地域自立促進基金・・・</a:t>
          </a:r>
          <a:r>
            <a:rPr lang="ja-JP" altLang="ja-JP" sz="1100">
              <a:solidFill>
                <a:schemeClr val="dk1"/>
              </a:solidFill>
              <a:effectLst/>
              <a:latin typeface="+mn-lt"/>
              <a:ea typeface="+mn-ea"/>
              <a:cs typeface="+mn-cs"/>
            </a:rPr>
            <a:t>過疎地域自立促進特別事業に要する経費の財源に充てるため</a:t>
          </a:r>
          <a:endParaRPr lang="ja-JP" altLang="ja-JP" sz="1400">
            <a:effectLst/>
          </a:endParaRPr>
        </a:p>
        <a:p>
          <a:r>
            <a:rPr kumimoji="1" lang="ja-JP" altLang="ja-JP" sz="1100">
              <a:solidFill>
                <a:schemeClr val="dk1"/>
              </a:solidFill>
              <a:effectLst/>
              <a:latin typeface="+mn-lt"/>
              <a:ea typeface="+mn-ea"/>
              <a:cs typeface="+mn-cs"/>
            </a:rPr>
            <a:t>　ふるさと応援寄附基金・・・</a:t>
          </a:r>
          <a:r>
            <a:rPr lang="ja-JP" altLang="ja-JP" sz="1100">
              <a:solidFill>
                <a:schemeClr val="dk1"/>
              </a:solidFill>
              <a:effectLst/>
              <a:latin typeface="+mn-lt"/>
              <a:ea typeface="+mn-ea"/>
              <a:cs typeface="+mn-cs"/>
            </a:rPr>
            <a:t>寄附金を財源として事業を行うことにより、住民参加型の地方自治を推進し、美しく輝くふるさとづくりに資する</a:t>
          </a:r>
          <a:endParaRPr lang="ja-JP" altLang="ja-JP" sz="1400">
            <a:effectLst/>
          </a:endParaRPr>
        </a:p>
        <a:p>
          <a:r>
            <a:rPr kumimoji="1" lang="ja-JP" altLang="ja-JP" sz="1100">
              <a:solidFill>
                <a:schemeClr val="dk1"/>
              </a:solidFill>
              <a:effectLst/>
              <a:latin typeface="+mn-lt"/>
              <a:ea typeface="+mn-ea"/>
              <a:cs typeface="+mn-cs"/>
            </a:rPr>
            <a:t>　ふるさと・水と土と保全基金・・・</a:t>
          </a:r>
          <a:r>
            <a:rPr lang="ja-JP" altLang="ja-JP" sz="1100">
              <a:solidFill>
                <a:schemeClr val="dk1"/>
              </a:solidFill>
              <a:effectLst/>
              <a:latin typeface="+mn-lt"/>
              <a:ea typeface="+mn-ea"/>
              <a:cs typeface="+mn-cs"/>
            </a:rPr>
            <a:t>土地改良施設の機能の適正化など、地域の保全に必要な経費の財源に充てるため</a:t>
          </a:r>
          <a:endParaRPr lang="ja-JP" altLang="ja-JP" sz="1400">
            <a:effectLst/>
          </a:endParaRPr>
        </a:p>
        <a:p>
          <a:r>
            <a:rPr kumimoji="1" lang="ja-JP" altLang="ja-JP" sz="1100">
              <a:solidFill>
                <a:schemeClr val="dk1"/>
              </a:solidFill>
              <a:effectLst/>
              <a:latin typeface="+mn-lt"/>
              <a:ea typeface="+mn-ea"/>
              <a:cs typeface="+mn-cs"/>
            </a:rPr>
            <a:t>　上野公園及び胸像管理基金・・・</a:t>
          </a:r>
          <a:r>
            <a:rPr lang="ja-JP" altLang="ja-JP" sz="1100">
              <a:solidFill>
                <a:schemeClr val="dk1"/>
              </a:solidFill>
              <a:effectLst/>
              <a:latin typeface="+mn-lt"/>
              <a:ea typeface="+mn-ea"/>
              <a:cs typeface="+mn-cs"/>
            </a:rPr>
            <a:t>上野公園及び胸像の管理経費の財源に充てるため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地域振興基金・・・超高速情報通信網整備事業及び新焼却施設整備事業に充当するための取り崩し</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過疎地域自立促進基金・・・各種事業への充当に係る取り崩し</a:t>
          </a:r>
          <a:r>
            <a:rPr kumimoji="1" lang="en-US" altLang="ja-JP" sz="1100">
              <a:solidFill>
                <a:schemeClr val="dk1"/>
              </a:solidFill>
              <a:effectLst/>
              <a:latin typeface="+mn-lt"/>
              <a:ea typeface="+mn-ea"/>
              <a:cs typeface="+mn-cs"/>
            </a:rPr>
            <a:t>354</a:t>
          </a:r>
          <a:r>
            <a:rPr kumimoji="1" lang="ja-JP" altLang="ja-JP" sz="1100">
              <a:solidFill>
                <a:schemeClr val="dk1"/>
              </a:solidFill>
              <a:effectLst/>
              <a:latin typeface="+mn-lt"/>
              <a:ea typeface="+mn-ea"/>
              <a:cs typeface="+mn-cs"/>
            </a:rPr>
            <a:t>百万円、積立額</a:t>
          </a:r>
          <a:r>
            <a:rPr kumimoji="1" lang="en-US" altLang="ja-JP" sz="1100">
              <a:solidFill>
                <a:schemeClr val="dk1"/>
              </a:solidFill>
              <a:effectLst/>
              <a:latin typeface="+mn-lt"/>
              <a:ea typeface="+mn-ea"/>
              <a:cs typeface="+mn-cs"/>
            </a:rPr>
            <a:t>361</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ふるさと応援寄附基金・・・負担金への充当に係る取り崩し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、積立額</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森林環境整備基金・・・森林整備等への充当に係る積立額</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　これまで普通建設事業に優先的に充当してきた旧合併特例債が</a:t>
          </a:r>
          <a:r>
            <a:rPr lang="ja-JP" altLang="en-US" sz="1100" b="0" i="0" baseline="0">
              <a:solidFill>
                <a:schemeClr val="dk1"/>
              </a:solidFill>
              <a:effectLst/>
              <a:latin typeface="+mn-lt"/>
              <a:ea typeface="+mn-ea"/>
              <a:cs typeface="+mn-cs"/>
            </a:rPr>
            <a:t>、令和６</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まで延長されたが</a:t>
          </a:r>
          <a:r>
            <a:rPr lang="ja-JP" altLang="ja-JP" sz="1100" b="0" i="0" baseline="0">
              <a:solidFill>
                <a:schemeClr val="dk1"/>
              </a:solidFill>
              <a:effectLst/>
              <a:latin typeface="+mn-lt"/>
              <a:ea typeface="+mn-ea"/>
              <a:cs typeface="+mn-cs"/>
            </a:rPr>
            <a:t>、今後は有利な市債の発行に努めることは当然である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、財政推計に基づく歳入歳出のバランスを勘案し、借入のみによらず基金の活用を視野に入れた財政運営を検討する。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財源調整に係</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を取り崩した。一方で、歳計余剰金として</a:t>
          </a:r>
          <a:r>
            <a:rPr kumimoji="1" lang="en-US" altLang="ja-JP" sz="1100">
              <a:solidFill>
                <a:schemeClr val="dk1"/>
              </a:solidFill>
              <a:effectLst/>
              <a:latin typeface="+mn-lt"/>
              <a:ea typeface="+mn-ea"/>
              <a:cs typeface="+mn-cs"/>
            </a:rPr>
            <a:t>250</a:t>
          </a:r>
          <a:r>
            <a:rPr kumimoji="1" lang="ja-JP" altLang="en-US" sz="1100">
              <a:solidFill>
                <a:schemeClr val="dk1"/>
              </a:solidFill>
              <a:effectLst/>
              <a:latin typeface="+mn-lt"/>
              <a:ea typeface="+mn-ea"/>
              <a:cs typeface="+mn-cs"/>
            </a:rPr>
            <a:t>百万円を積み立てたことなどから、前年度比</a:t>
          </a:r>
          <a:r>
            <a:rPr kumimoji="1" lang="en-US" altLang="ja-JP" sz="1100">
              <a:solidFill>
                <a:schemeClr val="dk1"/>
              </a:solidFill>
              <a:effectLst/>
              <a:latin typeface="+mn-lt"/>
              <a:ea typeface="+mn-ea"/>
              <a:cs typeface="+mn-cs"/>
            </a:rPr>
            <a:t>151</a:t>
          </a:r>
          <a:r>
            <a:rPr kumimoji="1" lang="ja-JP" altLang="en-US" sz="1100">
              <a:solidFill>
                <a:schemeClr val="dk1"/>
              </a:solidFill>
              <a:effectLst/>
              <a:latin typeface="+mn-lt"/>
              <a:ea typeface="+mn-ea"/>
              <a:cs typeface="+mn-cs"/>
            </a:rPr>
            <a:t>百万円の増額となった。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　財政調整基金の保有残高については、各種法令や財政指標等による適正な保有額の定めはない。しかし、自然災害への緊急対応及び将来予測される社会保障費の増加に対応するための財源として、一定の基金残高の保有は必要不可欠であることから、標準財政規模の概ね</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％の額（</a:t>
          </a:r>
          <a:r>
            <a:rPr lang="en-US" altLang="ja-JP" sz="1100" b="0" i="0" baseline="0">
              <a:solidFill>
                <a:schemeClr val="dk1"/>
              </a:solidFill>
              <a:effectLst/>
              <a:latin typeface="+mn-lt"/>
              <a:ea typeface="+mn-ea"/>
              <a:cs typeface="+mn-cs"/>
            </a:rPr>
            <a:t>29 </a:t>
          </a:r>
          <a:r>
            <a:rPr lang="ja-JP" altLang="ja-JP" sz="1100" b="0" i="0" baseline="0">
              <a:solidFill>
                <a:schemeClr val="dk1"/>
              </a:solidFill>
              <a:effectLst/>
              <a:latin typeface="+mn-lt"/>
              <a:ea typeface="+mn-ea"/>
              <a:cs typeface="+mn-cs"/>
            </a:rPr>
            <a:t>億円）を最低限必要とする基金残高として積み立ててきた。</a:t>
          </a:r>
          <a:endParaRPr lang="ja-JP" altLang="ja-JP" sz="1400">
            <a:effectLst/>
          </a:endParaRPr>
        </a:p>
        <a:p>
          <a:r>
            <a:rPr lang="ja-JP" altLang="ja-JP" sz="1100" b="0" i="0" baseline="0">
              <a:solidFill>
                <a:schemeClr val="dk1"/>
              </a:solidFill>
              <a:effectLst/>
              <a:latin typeface="+mn-lt"/>
              <a:ea typeface="+mn-ea"/>
              <a:cs typeface="+mn-cs"/>
            </a:rPr>
            <a:t>　今後については、旧合併特例債の終了や過疎地域自立促進特別措置法の失効により、交付税措置率の高い起債の発行ができなくなる可能性など、予測される不確定事項を考慮して対応する。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年度決算に伴う歳計剰余金を減債基金へ積立て、平成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月に一部の地方債を繰上償還している。</a:t>
          </a:r>
          <a:endParaRPr lang="ja-JP" altLang="ja-JP" sz="1400">
            <a:effectLst/>
          </a:endParaRPr>
        </a:p>
        <a:p>
          <a:r>
            <a:rPr kumimoji="1" lang="ja-JP" altLang="ja-JP" sz="1100">
              <a:solidFill>
                <a:schemeClr val="dk1"/>
              </a:solidFill>
              <a:effectLst/>
              <a:latin typeface="+mn-lt"/>
              <a:ea typeface="+mn-ea"/>
              <a:cs typeface="+mn-cs"/>
            </a:rPr>
            <a:t>　今後も必要に応じた活用を検討していく。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34,869
34,423
1,246.49
31,330,281
30,638,845
481,209
17,123,323
38,578,063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前年度と同数値の</a:t>
          </a:r>
          <a:r>
            <a:rPr kumimoji="1" lang="en-US" altLang="ja-JP" sz="1100">
              <a:solidFill>
                <a:sysClr val="windowText" lastClr="000000"/>
              </a:solidFill>
              <a:effectLst/>
              <a:latin typeface="+mn-lt"/>
              <a:ea typeface="+mn-ea"/>
              <a:cs typeface="+mn-cs"/>
            </a:rPr>
            <a:t>0.26</a:t>
          </a:r>
          <a:r>
            <a:rPr kumimoji="1" lang="ja-JP" altLang="ja-JP" sz="1100">
              <a:solidFill>
                <a:sysClr val="windowText" lastClr="000000"/>
              </a:solidFill>
              <a:effectLst/>
              <a:latin typeface="+mn-lt"/>
              <a:ea typeface="+mn-ea"/>
              <a:cs typeface="+mn-cs"/>
            </a:rPr>
            <a:t>となり、依然として類似団体平均を下回っている。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家屋の新築や償却資産の太陽光発電設備に係る軽減措置分の終了などにより、固定資産税が</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％増額した。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継続して取り組んでいる歳出の抑制効果が現れていないためであるが、平成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月に策定した「第２期持続可能な財政運営プラン」に基づき、今後も投資的経費の抑制と共に、起債の繰上償還や人件費の抑制等、歳出の見直しを実施し、税収の徴収率の向上や新たな財源確保に取り組み歳入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en-US" altLang="ja-JP" sz="1100">
              <a:solidFill>
                <a:sysClr val="windowText" lastClr="000000"/>
              </a:solidFill>
              <a:effectLst/>
              <a:latin typeface="+mn-lt"/>
              <a:ea typeface="+mn-ea"/>
              <a:cs typeface="+mn-cs"/>
            </a:rPr>
            <a:t>97.8</a:t>
          </a:r>
          <a:r>
            <a:rPr kumimoji="1" lang="ja-JP" altLang="ja-JP" sz="1100">
              <a:solidFill>
                <a:sysClr val="windowText" lastClr="000000"/>
              </a:solidFill>
              <a:effectLst/>
              <a:latin typeface="+mn-lt"/>
              <a:ea typeface="+mn-ea"/>
              <a:cs typeface="+mn-cs"/>
            </a:rPr>
            <a:t>％となった。これは</a:t>
          </a:r>
          <a:r>
            <a:rPr kumimoji="1" lang="ja-JP" altLang="en-US" sz="1100">
              <a:solidFill>
                <a:sysClr val="windowText" lastClr="000000"/>
              </a:solidFill>
              <a:effectLst/>
              <a:latin typeface="+mn-lt"/>
              <a:ea typeface="+mn-ea"/>
              <a:cs typeface="+mn-cs"/>
            </a:rPr>
            <a:t>公債費が大きく</a:t>
          </a:r>
          <a:r>
            <a:rPr kumimoji="1" lang="ja-JP" altLang="ja-JP" sz="1100">
              <a:solidFill>
                <a:sysClr val="windowText" lastClr="000000"/>
              </a:solidFill>
              <a:effectLst/>
              <a:latin typeface="+mn-lt"/>
              <a:ea typeface="+mn-ea"/>
              <a:cs typeface="+mn-cs"/>
            </a:rPr>
            <a:t>減少したこと</a:t>
          </a:r>
          <a:r>
            <a:rPr kumimoji="1" lang="ja-JP" altLang="en-US" sz="1100">
              <a:solidFill>
                <a:sysClr val="windowText" lastClr="000000"/>
              </a:solidFill>
              <a:effectLst/>
              <a:latin typeface="+mn-lt"/>
              <a:ea typeface="+mn-ea"/>
              <a:cs typeface="+mn-cs"/>
            </a:rPr>
            <a:t>などによるものである</a:t>
          </a:r>
          <a:r>
            <a:rPr kumimoji="1" lang="ja-JP" altLang="ja-JP" sz="1100">
              <a:solidFill>
                <a:sysClr val="windowText" lastClr="000000"/>
              </a:solidFill>
              <a:effectLst/>
              <a:latin typeface="+mn-lt"/>
              <a:ea typeface="+mn-ea"/>
              <a:cs typeface="+mn-cs"/>
            </a:rPr>
            <a:t>。依然、類似団体の平均値を上回っているため、義務的経費の抑制、一般財源による歳入確保に努め、経常収支比率の低下を図る。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xmlns=""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xmlns=""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xmlns=""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88356</xdr:rowOff>
    </xdr:from>
    <xdr:to>
      <xdr:col>23</xdr:col>
      <xdr:colOff>133350</xdr:colOff>
      <xdr:row>61</xdr:row>
      <xdr:rowOff>102144</xdr:rowOff>
    </xdr:to>
    <xdr:cxnSp macro="">
      <xdr:nvCxnSpPr>
        <xdr:cNvPr id="134" name="直線コネクタ 133">
          <a:extLst>
            <a:ext uri="{FF2B5EF4-FFF2-40B4-BE49-F238E27FC236}">
              <a16:creationId xmlns:a16="http://schemas.microsoft.com/office/drawing/2014/main" xmlns="" id="{00000000-0008-0000-0300-000086000000}"/>
            </a:ext>
          </a:extLst>
        </xdr:cNvPr>
        <xdr:cNvCxnSpPr/>
      </xdr:nvCxnSpPr>
      <xdr:spPr>
        <a:xfrm flipV="1">
          <a:off x="4114800" y="1054680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xmlns=""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91803</xdr:rowOff>
    </xdr:from>
    <xdr:to>
      <xdr:col>19</xdr:col>
      <xdr:colOff>133350</xdr:colOff>
      <xdr:row>61</xdr:row>
      <xdr:rowOff>102144</xdr:rowOff>
    </xdr:to>
    <xdr:cxnSp macro="">
      <xdr:nvCxnSpPr>
        <xdr:cNvPr id="137" name="直線コネクタ 136">
          <a:extLst>
            <a:ext uri="{FF2B5EF4-FFF2-40B4-BE49-F238E27FC236}">
              <a16:creationId xmlns:a16="http://schemas.microsoft.com/office/drawing/2014/main" xmlns="" id="{00000000-0008-0000-0300-000089000000}"/>
            </a:ext>
          </a:extLst>
        </xdr:cNvPr>
        <xdr:cNvCxnSpPr/>
      </xdr:nvCxnSpPr>
      <xdr:spPr>
        <a:xfrm>
          <a:off x="3225800" y="1055025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xmlns=""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53884</xdr:rowOff>
    </xdr:from>
    <xdr:to>
      <xdr:col>15</xdr:col>
      <xdr:colOff>82550</xdr:colOff>
      <xdr:row>61</xdr:row>
      <xdr:rowOff>91803</xdr:rowOff>
    </xdr:to>
    <xdr:cxnSp macro="">
      <xdr:nvCxnSpPr>
        <xdr:cNvPr id="140" name="直線コネクタ 139">
          <a:extLst>
            <a:ext uri="{FF2B5EF4-FFF2-40B4-BE49-F238E27FC236}">
              <a16:creationId xmlns:a16="http://schemas.microsoft.com/office/drawing/2014/main" xmlns="" id="{00000000-0008-0000-0300-00008C000000}"/>
            </a:ext>
          </a:extLst>
        </xdr:cNvPr>
        <xdr:cNvCxnSpPr/>
      </xdr:nvCxnSpPr>
      <xdr:spPr>
        <a:xfrm>
          <a:off x="2336800" y="1051233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5624</xdr:rowOff>
    </xdr:from>
    <xdr:to>
      <xdr:col>11</xdr:col>
      <xdr:colOff>31750</xdr:colOff>
      <xdr:row>61</xdr:row>
      <xdr:rowOff>53884</xdr:rowOff>
    </xdr:to>
    <xdr:cxnSp macro="">
      <xdr:nvCxnSpPr>
        <xdr:cNvPr id="143" name="直線コネクタ 142">
          <a:extLst>
            <a:ext uri="{FF2B5EF4-FFF2-40B4-BE49-F238E27FC236}">
              <a16:creationId xmlns:a16="http://schemas.microsoft.com/office/drawing/2014/main" xmlns="" id="{00000000-0008-0000-0300-00008F000000}"/>
            </a:ext>
          </a:extLst>
        </xdr:cNvPr>
        <xdr:cNvCxnSpPr/>
      </xdr:nvCxnSpPr>
      <xdr:spPr>
        <a:xfrm>
          <a:off x="1447800" y="104640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xmlns=""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37556</xdr:rowOff>
    </xdr:from>
    <xdr:to>
      <xdr:col>23</xdr:col>
      <xdr:colOff>184150</xdr:colOff>
      <xdr:row>61</xdr:row>
      <xdr:rowOff>139156</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4902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9633</xdr:rowOff>
    </xdr:from>
    <xdr:ext cx="762000" cy="259045"/>
    <xdr:sp macro="" textlink="">
      <xdr:nvSpPr>
        <xdr:cNvPr id="154" name="財政構造の弾力性該当値テキスト">
          <a:extLst>
            <a:ext uri="{FF2B5EF4-FFF2-40B4-BE49-F238E27FC236}">
              <a16:creationId xmlns:a16="http://schemas.microsoft.com/office/drawing/2014/main" xmlns="" id="{00000000-0008-0000-0300-00009A000000}"/>
            </a:ext>
          </a:extLst>
        </xdr:cNvPr>
        <xdr:cNvSpPr txBox="1"/>
      </xdr:nvSpPr>
      <xdr:spPr>
        <a:xfrm>
          <a:off x="5041900" y="104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51344</xdr:rowOff>
    </xdr:from>
    <xdr:to>
      <xdr:col>19</xdr:col>
      <xdr:colOff>184150</xdr:colOff>
      <xdr:row>61</xdr:row>
      <xdr:rowOff>152944</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4064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137721</xdr:rowOff>
    </xdr:from>
    <xdr:ext cx="7366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3733800" y="1059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41003</xdr:rowOff>
    </xdr:from>
    <xdr:to>
      <xdr:col>15</xdr:col>
      <xdr:colOff>133350</xdr:colOff>
      <xdr:row>61</xdr:row>
      <xdr:rowOff>142603</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3175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127380</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2844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3084</xdr:rowOff>
    </xdr:from>
    <xdr:to>
      <xdr:col>11</xdr:col>
      <xdr:colOff>82550</xdr:colOff>
      <xdr:row>61</xdr:row>
      <xdr:rowOff>104684</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2286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89461</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126274</xdr:rowOff>
    </xdr:from>
    <xdr:to>
      <xdr:col>7</xdr:col>
      <xdr:colOff>31750</xdr:colOff>
      <xdr:row>61</xdr:row>
      <xdr:rowOff>56424</xdr:rowOff>
    </xdr:to>
    <xdr:sp macro="" textlink="">
      <xdr:nvSpPr>
        <xdr:cNvPr id="161" name="楕円 160">
          <a:extLst>
            <a:ext uri="{FF2B5EF4-FFF2-40B4-BE49-F238E27FC236}">
              <a16:creationId xmlns:a16="http://schemas.microsoft.com/office/drawing/2014/main" xmlns="" id="{00000000-0008-0000-0300-0000A1000000}"/>
            </a:ext>
          </a:extLst>
        </xdr:cNvPr>
        <xdr:cNvSpPr/>
      </xdr:nvSpPr>
      <xdr:spPr>
        <a:xfrm>
          <a:off x="1397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41201</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0668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人件費については、庄原市定員マネジメントプランに沿った定数管理により前年度より減少している。また、物件費について</a:t>
          </a:r>
          <a:r>
            <a:rPr kumimoji="1" lang="ja-JP" altLang="en-US" sz="1000">
              <a:solidFill>
                <a:sysClr val="windowText" lastClr="000000"/>
              </a:solidFill>
              <a:effectLst/>
              <a:latin typeface="+mn-lt"/>
              <a:ea typeface="+mn-ea"/>
              <a:cs typeface="+mn-cs"/>
            </a:rPr>
            <a:t>は</a:t>
          </a:r>
          <a:r>
            <a:rPr kumimoji="1" lang="ja-JP" altLang="ja-JP"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年７月豪雨災害に</a:t>
          </a:r>
          <a:r>
            <a:rPr kumimoji="1" lang="ja-JP" altLang="en-US" sz="1000">
              <a:solidFill>
                <a:sysClr val="windowText" lastClr="000000"/>
              </a:solidFill>
              <a:effectLst/>
              <a:latin typeface="+mn-lt"/>
              <a:ea typeface="+mn-ea"/>
              <a:cs typeface="+mn-cs"/>
            </a:rPr>
            <a:t>伴う被災建物撤去などの繰越事業の完了や</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地籍調査事業の増額により</a:t>
          </a:r>
          <a:r>
            <a:rPr kumimoji="1" lang="ja-JP" altLang="ja-JP" sz="1000">
              <a:solidFill>
                <a:sysClr val="windowText" lastClr="000000"/>
              </a:solidFill>
              <a:effectLst/>
              <a:latin typeface="+mn-lt"/>
              <a:ea typeface="+mn-ea"/>
              <a:cs typeface="+mn-cs"/>
            </a:rPr>
            <a:t>前年度比</a:t>
          </a:r>
          <a:r>
            <a:rPr kumimoji="1" lang="en-US" altLang="ja-JP" sz="1000">
              <a:solidFill>
                <a:sysClr val="windowText" lastClr="000000"/>
              </a:solidFill>
              <a:effectLst/>
              <a:latin typeface="+mn-lt"/>
              <a:ea typeface="+mn-ea"/>
              <a:cs typeface="+mn-cs"/>
            </a:rPr>
            <a:t>7.3</a:t>
          </a:r>
          <a:r>
            <a:rPr kumimoji="1" lang="ja-JP" altLang="ja-JP" sz="1000">
              <a:solidFill>
                <a:sysClr val="windowText" lastClr="000000"/>
              </a:solidFill>
              <a:effectLst/>
              <a:latin typeface="+mn-lt"/>
              <a:ea typeface="+mn-ea"/>
              <a:cs typeface="+mn-cs"/>
            </a:rPr>
            <a:t>％とな</a:t>
          </a:r>
          <a:r>
            <a:rPr kumimoji="1" lang="ja-JP" altLang="en-US" sz="1000">
              <a:solidFill>
                <a:sysClr val="windowText" lastClr="000000"/>
              </a:solidFill>
              <a:effectLst/>
              <a:latin typeface="+mn-lt"/>
              <a:ea typeface="+mn-ea"/>
              <a:cs typeface="+mn-cs"/>
            </a:rPr>
            <a:t>った</a:t>
          </a:r>
          <a:r>
            <a:rPr kumimoji="1" lang="ja-JP" altLang="ja-JP" sz="1000">
              <a:solidFill>
                <a:sysClr val="windowText" lastClr="000000"/>
              </a:solidFill>
              <a:effectLst/>
              <a:latin typeface="+mn-lt"/>
              <a:ea typeface="+mn-ea"/>
              <a:cs typeface="+mn-cs"/>
            </a:rPr>
            <a:t>。</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しかし、人口減少の影響を受けて市民１人当たりの人件費・物件費が多額となっており、また類似団体平均と比較して高くなっているのは、主に物件費を要因としており、施設の維持管理業務の大半を法人等への委託や指定管理者制度の活用を実施しているためである。委託先も民間業者へも広げることで、今後は競争に伴うコスト削減が出てくることが見込まれる。</a:t>
          </a:r>
          <a:endParaRPr lang="ja-JP" altLang="ja-JP" sz="11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41639</xdr:rowOff>
    </xdr:from>
    <xdr:to>
      <xdr:col>23</xdr:col>
      <xdr:colOff>133350</xdr:colOff>
      <xdr:row>83</xdr:row>
      <xdr:rowOff>82049</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271989"/>
          <a:ext cx="838200" cy="4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39681</xdr:rowOff>
    </xdr:from>
    <xdr:to>
      <xdr:col>19</xdr:col>
      <xdr:colOff>133350</xdr:colOff>
      <xdr:row>83</xdr:row>
      <xdr:rowOff>41639</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a:off x="3225800" y="14270031"/>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xmlns=""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28369</xdr:rowOff>
    </xdr:from>
    <xdr:to>
      <xdr:col>15</xdr:col>
      <xdr:colOff>82550</xdr:colOff>
      <xdr:row>83</xdr:row>
      <xdr:rowOff>39681</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258719"/>
          <a:ext cx="889000" cy="1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xmlns=""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6017</xdr:rowOff>
    </xdr:from>
    <xdr:to>
      <xdr:col>11</xdr:col>
      <xdr:colOff>31750</xdr:colOff>
      <xdr:row>83</xdr:row>
      <xdr:rowOff>28369</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236367"/>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xmlns=""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31249</xdr:rowOff>
    </xdr:from>
    <xdr:to>
      <xdr:col>23</xdr:col>
      <xdr:colOff>184150</xdr:colOff>
      <xdr:row>83</xdr:row>
      <xdr:rowOff>132849</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4902200" y="142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3326</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42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162289</xdr:rowOff>
    </xdr:from>
    <xdr:to>
      <xdr:col>19</xdr:col>
      <xdr:colOff>184150</xdr:colOff>
      <xdr:row>83</xdr:row>
      <xdr:rowOff>92439</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4064000" y="142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77216</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430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160331</xdr:rowOff>
    </xdr:from>
    <xdr:to>
      <xdr:col>15</xdr:col>
      <xdr:colOff>133350</xdr:colOff>
      <xdr:row>83</xdr:row>
      <xdr:rowOff>90481</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3175000" y="1421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75258</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430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149019</xdr:rowOff>
    </xdr:from>
    <xdr:to>
      <xdr:col>11</xdr:col>
      <xdr:colOff>82550</xdr:colOff>
      <xdr:row>83</xdr:row>
      <xdr:rowOff>79169</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2286000" y="142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63946</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29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126667</xdr:rowOff>
    </xdr:from>
    <xdr:to>
      <xdr:col>7</xdr:col>
      <xdr:colOff>31750</xdr:colOff>
      <xdr:row>83</xdr:row>
      <xdr:rowOff>56817</xdr:rowOff>
    </xdr:to>
    <xdr:sp macro="" textlink="">
      <xdr:nvSpPr>
        <xdr:cNvPr id="224" name="楕円 223">
          <a:extLst>
            <a:ext uri="{FF2B5EF4-FFF2-40B4-BE49-F238E27FC236}">
              <a16:creationId xmlns:a16="http://schemas.microsoft.com/office/drawing/2014/main" xmlns="" id="{00000000-0008-0000-0300-0000E0000000}"/>
            </a:ext>
          </a:extLst>
        </xdr:cNvPr>
        <xdr:cNvSpPr/>
      </xdr:nvSpPr>
      <xdr:spPr>
        <a:xfrm>
          <a:off x="1397000" y="1418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41594</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427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類似団体平均とほぼ同値となっている。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今後も、給料体系の見直し等や庄原市定員マネジメントプランの推進を通じ、引き続き、縮減に努める。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xmlns=""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xmlns=""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xmlns=""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34572</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179800" y="147658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xmlns=""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21166</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5290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34572</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4401800" y="147256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34572</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a:off x="13512800" y="147122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xmlns=""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299</xdr:rowOff>
    </xdr:from>
    <xdr:ext cx="762000" cy="259045"/>
    <xdr:sp macro="" textlink="">
      <xdr:nvSpPr>
        <xdr:cNvPr id="279" name="給与水準   （国との比較）該当値テキスト">
          <a:extLst>
            <a:ext uri="{FF2B5EF4-FFF2-40B4-BE49-F238E27FC236}">
              <a16:creationId xmlns:a16="http://schemas.microsoft.com/office/drawing/2014/main" xmlns="" id="{00000000-0008-0000-0300-000017010000}"/>
            </a:ext>
          </a:extLst>
        </xdr:cNvPr>
        <xdr:cNvSpPr txBox="1"/>
      </xdr:nvSpPr>
      <xdr:spPr>
        <a:xfrm>
          <a:off x="171069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6" name="楕円 285">
          <a:extLst>
            <a:ext uri="{FF2B5EF4-FFF2-40B4-BE49-F238E27FC236}">
              <a16:creationId xmlns:a16="http://schemas.microsoft.com/office/drawing/2014/main" xmlns="" id="{00000000-0008-0000-0300-00001E010000}"/>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市の面積が広大で、類似団体と比較して、支所を多く配置しなくてはいけないことから、平均を上回っている。今後、庄原市定員マネジメントプランに基づき、民間業者等への委託の推進を検討しつつ、令和３年</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日時点で合計</a:t>
          </a:r>
          <a:r>
            <a:rPr kumimoji="1" lang="en-US" altLang="ja-JP" sz="1100">
              <a:solidFill>
                <a:sysClr val="windowText" lastClr="000000"/>
              </a:solidFill>
              <a:effectLst/>
              <a:latin typeface="+mn-lt"/>
              <a:ea typeface="+mn-ea"/>
              <a:cs typeface="+mn-cs"/>
            </a:rPr>
            <a:t>513</a:t>
          </a:r>
          <a:r>
            <a:rPr kumimoji="1" lang="ja-JP" altLang="ja-JP" sz="1100">
              <a:solidFill>
                <a:sysClr val="windowText" lastClr="000000"/>
              </a:solidFill>
              <a:effectLst/>
              <a:latin typeface="+mn-lt"/>
              <a:ea typeface="+mn-ea"/>
              <a:cs typeface="+mn-cs"/>
            </a:rPr>
            <a:t>人を目指し職員削減に努める。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xmlns=""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xmlns=""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xmlns=""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62351</xdr:rowOff>
    </xdr:from>
    <xdr:to>
      <xdr:col>81</xdr:col>
      <xdr:colOff>44450</xdr:colOff>
      <xdr:row>64</xdr:row>
      <xdr:rowOff>66947</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flipV="1">
          <a:off x="16179800" y="11035151"/>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xmlns=""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66947</xdr:rowOff>
    </xdr:from>
    <xdr:to>
      <xdr:col>77</xdr:col>
      <xdr:colOff>44450</xdr:colOff>
      <xdr:row>64</xdr:row>
      <xdr:rowOff>66947</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5290800" y="110397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43966</xdr:rowOff>
    </xdr:from>
    <xdr:to>
      <xdr:col>72</xdr:col>
      <xdr:colOff>203200</xdr:colOff>
      <xdr:row>64</xdr:row>
      <xdr:rowOff>66947</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4401800" y="1101676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25581</xdr:rowOff>
    </xdr:from>
    <xdr:to>
      <xdr:col>68</xdr:col>
      <xdr:colOff>152400</xdr:colOff>
      <xdr:row>64</xdr:row>
      <xdr:rowOff>43966</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a:off x="13512800" y="1099838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xmlns=""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11551</xdr:rowOff>
    </xdr:from>
    <xdr:to>
      <xdr:col>81</xdr:col>
      <xdr:colOff>95250</xdr:colOff>
      <xdr:row>64</xdr:row>
      <xdr:rowOff>113151</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6967200" y="109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155078</xdr:rowOff>
    </xdr:from>
    <xdr:ext cx="762000" cy="259045"/>
    <xdr:sp macro="" textlink="">
      <xdr:nvSpPr>
        <xdr:cNvPr id="344" name="定員管理の状況該当値テキスト">
          <a:extLst>
            <a:ext uri="{FF2B5EF4-FFF2-40B4-BE49-F238E27FC236}">
              <a16:creationId xmlns:a16="http://schemas.microsoft.com/office/drawing/2014/main" xmlns="" id="{00000000-0008-0000-0300-000058010000}"/>
            </a:ext>
          </a:extLst>
        </xdr:cNvPr>
        <xdr:cNvSpPr txBox="1"/>
      </xdr:nvSpPr>
      <xdr:spPr>
        <a:xfrm>
          <a:off x="17106900" y="1095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16147</xdr:rowOff>
    </xdr:from>
    <xdr:to>
      <xdr:col>77</xdr:col>
      <xdr:colOff>95250</xdr:colOff>
      <xdr:row>64</xdr:row>
      <xdr:rowOff>117747</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6129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102524</xdr:rowOff>
    </xdr:from>
    <xdr:ext cx="7366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798800" y="1107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16147</xdr:rowOff>
    </xdr:from>
    <xdr:to>
      <xdr:col>73</xdr:col>
      <xdr:colOff>44450</xdr:colOff>
      <xdr:row>64</xdr:row>
      <xdr:rowOff>117747</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5240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102524</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909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164616</xdr:rowOff>
    </xdr:from>
    <xdr:to>
      <xdr:col>68</xdr:col>
      <xdr:colOff>203200</xdr:colOff>
      <xdr:row>64</xdr:row>
      <xdr:rowOff>94766</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4351000" y="109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79543</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020800" y="110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146231</xdr:rowOff>
    </xdr:from>
    <xdr:to>
      <xdr:col>64</xdr:col>
      <xdr:colOff>152400</xdr:colOff>
      <xdr:row>64</xdr:row>
      <xdr:rowOff>76381</xdr:rowOff>
    </xdr:to>
    <xdr:sp macro="" textlink="">
      <xdr:nvSpPr>
        <xdr:cNvPr id="351" name="楕円 350">
          <a:extLst>
            <a:ext uri="{FF2B5EF4-FFF2-40B4-BE49-F238E27FC236}">
              <a16:creationId xmlns:a16="http://schemas.microsoft.com/office/drawing/2014/main" xmlns="" id="{00000000-0008-0000-0300-00005F010000}"/>
            </a:ext>
          </a:extLst>
        </xdr:cNvPr>
        <xdr:cNvSpPr/>
      </xdr:nvSpPr>
      <xdr:spPr>
        <a:xfrm>
          <a:off x="13462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61158</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131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ja-JP" sz="1100">
              <a:solidFill>
                <a:sysClr val="windowText" lastClr="000000"/>
              </a:solidFill>
              <a:effectLst/>
              <a:latin typeface="Calibri" panose="020F0502020204030204" pitchFamily="34" charset="0"/>
              <a:ea typeface="游ゴシック" panose="020B0400000000000000" pitchFamily="50" charset="-128"/>
              <a:cs typeface="+mn-cs"/>
            </a:rPr>
            <a:t>　昨年度に比べて</a:t>
          </a:r>
          <a:r>
            <a:rPr kumimoji="1" lang="en-US" altLang="ja-JP" sz="1100">
              <a:solidFill>
                <a:sysClr val="windowText" lastClr="000000"/>
              </a:solidFill>
              <a:effectLst/>
              <a:latin typeface="Calibri" panose="020F0502020204030204" pitchFamily="34" charset="0"/>
              <a:ea typeface="游ゴシック" panose="020B0400000000000000" pitchFamily="50" charset="-128"/>
              <a:cs typeface="+mn-cs"/>
            </a:rPr>
            <a:t>1.2</a:t>
          </a:r>
          <a:r>
            <a:rPr kumimoji="1" lang="ja-JP" altLang="ja-JP" sz="1100">
              <a:solidFill>
                <a:sysClr val="windowText" lastClr="000000"/>
              </a:solidFill>
              <a:effectLst/>
              <a:latin typeface="Calibri" panose="020F0502020204030204" pitchFamily="34" charset="0"/>
              <a:ea typeface="游ゴシック" panose="020B0400000000000000" pitchFamily="50" charset="-128"/>
              <a:cs typeface="+mn-cs"/>
            </a:rPr>
            <a:t>ポイント改善したが、依然として類似団体を上回っている。</a:t>
          </a:r>
          <a:endParaRPr lang="ja-JP" altLang="ja-JP">
            <a:solidFill>
              <a:sysClr val="windowText" lastClr="000000"/>
            </a:solidFill>
            <a:effectLst/>
          </a:endParaRPr>
        </a:p>
        <a:p>
          <a:pPr marL="0" indent="0">
            <a:spcBef>
              <a:spcPts val="0"/>
            </a:spcBef>
            <a:spcAft>
              <a:spcPts val="0"/>
            </a:spcAft>
          </a:pPr>
          <a:r>
            <a:rPr kumimoji="1" lang="ja-JP" altLang="ja-JP" sz="1100">
              <a:solidFill>
                <a:sysClr val="windowText" lastClr="000000"/>
              </a:solidFill>
              <a:effectLst/>
              <a:latin typeface="Calibri" panose="020F0502020204030204" pitchFamily="34" charset="0"/>
              <a:ea typeface="游ゴシック" panose="020B0400000000000000" pitchFamily="50" charset="-128"/>
              <a:cs typeface="+mn-cs"/>
            </a:rPr>
            <a:t>　今後も公債費負担適正化計画に沿った計画的な市債発行に努めることにより、実質公債費比率の着実な低減を図る。</a:t>
          </a:r>
          <a:endParaRPr lang="ja-JP" altLang="ja-JP">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xmlns=""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xmlns=""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xmlns=""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xmlns=""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xmlns=""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102447</xdr:rowOff>
    </xdr:from>
    <xdr:to>
      <xdr:col>81</xdr:col>
      <xdr:colOff>44450</xdr:colOff>
      <xdr:row>37</xdr:row>
      <xdr:rowOff>126577</xdr:rowOff>
    </xdr:to>
    <xdr:cxnSp macro="">
      <xdr:nvCxnSpPr>
        <xdr:cNvPr id="386" name="直線コネクタ 385">
          <a:extLst>
            <a:ext uri="{FF2B5EF4-FFF2-40B4-BE49-F238E27FC236}">
              <a16:creationId xmlns:a16="http://schemas.microsoft.com/office/drawing/2014/main" xmlns="" id="{00000000-0008-0000-0300-000082010000}"/>
            </a:ext>
          </a:extLst>
        </xdr:cNvPr>
        <xdr:cNvCxnSpPr/>
      </xdr:nvCxnSpPr>
      <xdr:spPr>
        <a:xfrm flipV="1">
          <a:off x="16179800" y="644609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xmlns=""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xmlns=""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126577</xdr:rowOff>
    </xdr:from>
    <xdr:to>
      <xdr:col>77</xdr:col>
      <xdr:colOff>44450</xdr:colOff>
      <xdr:row>37</xdr:row>
      <xdr:rowOff>140653</xdr:rowOff>
    </xdr:to>
    <xdr:cxnSp macro="">
      <xdr:nvCxnSpPr>
        <xdr:cNvPr id="389" name="直線コネクタ 388">
          <a:extLst>
            <a:ext uri="{FF2B5EF4-FFF2-40B4-BE49-F238E27FC236}">
              <a16:creationId xmlns:a16="http://schemas.microsoft.com/office/drawing/2014/main" xmlns="" id="{00000000-0008-0000-0300-000085010000}"/>
            </a:ext>
          </a:extLst>
        </xdr:cNvPr>
        <xdr:cNvCxnSpPr/>
      </xdr:nvCxnSpPr>
      <xdr:spPr>
        <a:xfrm flipV="1">
          <a:off x="15290800" y="647022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xmlns=""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140653</xdr:rowOff>
    </xdr:from>
    <xdr:to>
      <xdr:col>72</xdr:col>
      <xdr:colOff>203200</xdr:colOff>
      <xdr:row>37</xdr:row>
      <xdr:rowOff>152717</xdr:rowOff>
    </xdr:to>
    <xdr:cxnSp macro="">
      <xdr:nvCxnSpPr>
        <xdr:cNvPr id="392" name="直線コネクタ 391">
          <a:extLst>
            <a:ext uri="{FF2B5EF4-FFF2-40B4-BE49-F238E27FC236}">
              <a16:creationId xmlns:a16="http://schemas.microsoft.com/office/drawing/2014/main" xmlns="" id="{00000000-0008-0000-0300-000088010000}"/>
            </a:ext>
          </a:extLst>
        </xdr:cNvPr>
        <xdr:cNvCxnSpPr/>
      </xdr:nvCxnSpPr>
      <xdr:spPr>
        <a:xfrm flipV="1">
          <a:off x="14401800" y="648430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xmlns=""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152717</xdr:rowOff>
    </xdr:from>
    <xdr:to>
      <xdr:col>68</xdr:col>
      <xdr:colOff>152400</xdr:colOff>
      <xdr:row>38</xdr:row>
      <xdr:rowOff>3387</xdr:rowOff>
    </xdr:to>
    <xdr:cxnSp macro="">
      <xdr:nvCxnSpPr>
        <xdr:cNvPr id="395" name="直線コネクタ 394">
          <a:extLst>
            <a:ext uri="{FF2B5EF4-FFF2-40B4-BE49-F238E27FC236}">
              <a16:creationId xmlns:a16="http://schemas.microsoft.com/office/drawing/2014/main" xmlns="" id="{00000000-0008-0000-0300-00008B010000}"/>
            </a:ext>
          </a:extLst>
        </xdr:cNvPr>
        <xdr:cNvCxnSpPr/>
      </xdr:nvCxnSpPr>
      <xdr:spPr>
        <a:xfrm flipV="1">
          <a:off x="13512800" y="6496367"/>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xmlns=""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xmlns=""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51647</xdr:rowOff>
    </xdr:from>
    <xdr:to>
      <xdr:col>81</xdr:col>
      <xdr:colOff>95250</xdr:colOff>
      <xdr:row>37</xdr:row>
      <xdr:rowOff>153247</xdr:rowOff>
    </xdr:to>
    <xdr:sp macro="" textlink="">
      <xdr:nvSpPr>
        <xdr:cNvPr id="405" name="楕円 404">
          <a:extLst>
            <a:ext uri="{FF2B5EF4-FFF2-40B4-BE49-F238E27FC236}">
              <a16:creationId xmlns:a16="http://schemas.microsoft.com/office/drawing/2014/main" xmlns="" id="{00000000-0008-0000-0300-000095010000}"/>
            </a:ext>
          </a:extLst>
        </xdr:cNvPr>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23724</xdr:rowOff>
    </xdr:from>
    <xdr:ext cx="762000" cy="259045"/>
    <xdr:sp macro="" textlink="">
      <xdr:nvSpPr>
        <xdr:cNvPr id="406" name="公債費負担の状況該当値テキスト">
          <a:extLst>
            <a:ext uri="{FF2B5EF4-FFF2-40B4-BE49-F238E27FC236}">
              <a16:creationId xmlns:a16="http://schemas.microsoft.com/office/drawing/2014/main" xmlns="" id="{00000000-0008-0000-0300-000096010000}"/>
            </a:ext>
          </a:extLst>
        </xdr:cNvPr>
        <xdr:cNvSpPr txBox="1"/>
      </xdr:nvSpPr>
      <xdr:spPr>
        <a:xfrm>
          <a:off x="17106900" y="636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75777</xdr:rowOff>
    </xdr:from>
    <xdr:to>
      <xdr:col>77</xdr:col>
      <xdr:colOff>95250</xdr:colOff>
      <xdr:row>38</xdr:row>
      <xdr:rowOff>5927</xdr:rowOff>
    </xdr:to>
    <xdr:sp macro="" textlink="">
      <xdr:nvSpPr>
        <xdr:cNvPr id="407" name="楕円 406">
          <a:extLst>
            <a:ext uri="{FF2B5EF4-FFF2-40B4-BE49-F238E27FC236}">
              <a16:creationId xmlns:a16="http://schemas.microsoft.com/office/drawing/2014/main" xmlns="" id="{00000000-0008-0000-0300-000097010000}"/>
            </a:ext>
          </a:extLst>
        </xdr:cNvPr>
        <xdr:cNvSpPr/>
      </xdr:nvSpPr>
      <xdr:spPr>
        <a:xfrm>
          <a:off x="16129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162154</xdr:rowOff>
    </xdr:from>
    <xdr:ext cx="7366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5798800" y="650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89853</xdr:rowOff>
    </xdr:from>
    <xdr:to>
      <xdr:col>73</xdr:col>
      <xdr:colOff>44450</xdr:colOff>
      <xdr:row>38</xdr:row>
      <xdr:rowOff>20003</xdr:rowOff>
    </xdr:to>
    <xdr:sp macro="" textlink="">
      <xdr:nvSpPr>
        <xdr:cNvPr id="409" name="楕円 408">
          <a:extLst>
            <a:ext uri="{FF2B5EF4-FFF2-40B4-BE49-F238E27FC236}">
              <a16:creationId xmlns:a16="http://schemas.microsoft.com/office/drawing/2014/main" xmlns="" id="{00000000-0008-0000-0300-000099010000}"/>
            </a:ext>
          </a:extLst>
        </xdr:cNvPr>
        <xdr:cNvSpPr/>
      </xdr:nvSpPr>
      <xdr:spPr>
        <a:xfrm>
          <a:off x="15240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4780</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4909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101917</xdr:rowOff>
    </xdr:from>
    <xdr:to>
      <xdr:col>68</xdr:col>
      <xdr:colOff>203200</xdr:colOff>
      <xdr:row>38</xdr:row>
      <xdr:rowOff>32068</xdr:rowOff>
    </xdr:to>
    <xdr:sp macro="" textlink="">
      <xdr:nvSpPr>
        <xdr:cNvPr id="411" name="楕円 410">
          <a:extLst>
            <a:ext uri="{FF2B5EF4-FFF2-40B4-BE49-F238E27FC236}">
              <a16:creationId xmlns:a16="http://schemas.microsoft.com/office/drawing/2014/main" xmlns="" id="{00000000-0008-0000-0300-00009B010000}"/>
            </a:ext>
          </a:extLst>
        </xdr:cNvPr>
        <xdr:cNvSpPr/>
      </xdr:nvSpPr>
      <xdr:spPr>
        <a:xfrm>
          <a:off x="143510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16845</xdr:rowOff>
    </xdr:from>
    <xdr:ext cx="762000" cy="259045"/>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40208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124037</xdr:rowOff>
    </xdr:from>
    <xdr:to>
      <xdr:col>64</xdr:col>
      <xdr:colOff>152400</xdr:colOff>
      <xdr:row>38</xdr:row>
      <xdr:rowOff>54187</xdr:rowOff>
    </xdr:to>
    <xdr:sp macro="" textlink="">
      <xdr:nvSpPr>
        <xdr:cNvPr id="413" name="楕円 412">
          <a:extLst>
            <a:ext uri="{FF2B5EF4-FFF2-40B4-BE49-F238E27FC236}">
              <a16:creationId xmlns:a16="http://schemas.microsoft.com/office/drawing/2014/main" xmlns="" id="{00000000-0008-0000-0300-00009D010000}"/>
            </a:ext>
          </a:extLst>
        </xdr:cNvPr>
        <xdr:cNvSpPr/>
      </xdr:nvSpPr>
      <xdr:spPr>
        <a:xfrm>
          <a:off x="13462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38964</xdr:rowOff>
    </xdr:from>
    <xdr:ext cx="762000" cy="259045"/>
    <xdr:sp macro="" textlink="">
      <xdr:nvSpPr>
        <xdr:cNvPr id="414" name="テキスト ボックス 413">
          <a:extLst>
            <a:ext uri="{FF2B5EF4-FFF2-40B4-BE49-F238E27FC236}">
              <a16:creationId xmlns:a16="http://schemas.microsoft.com/office/drawing/2014/main" xmlns="" id="{00000000-0008-0000-0300-00009E010000}"/>
            </a:ext>
          </a:extLst>
        </xdr:cNvPr>
        <xdr:cNvSpPr txBox="1"/>
      </xdr:nvSpPr>
      <xdr:spPr>
        <a:xfrm>
          <a:off x="131318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xmlns=""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ja-JP" sz="1100">
              <a:solidFill>
                <a:srgbClr val="FF0000"/>
              </a:solidFill>
              <a:effectLst/>
              <a:latin typeface="Calibri" panose="020F0502020204030204" pitchFamily="34" charset="0"/>
              <a:ea typeface="游ゴシック" panose="020B0400000000000000" pitchFamily="50" charset="-128"/>
              <a:cs typeface="+mn-cs"/>
            </a:rPr>
            <a:t>　</a:t>
          </a:r>
          <a:r>
            <a:rPr kumimoji="1" lang="ja-JP" altLang="ja-JP" sz="1100">
              <a:solidFill>
                <a:sysClr val="windowText" lastClr="000000"/>
              </a:solidFill>
              <a:effectLst/>
              <a:latin typeface="Calibri" panose="020F0502020204030204" pitchFamily="34" charset="0"/>
              <a:ea typeface="游ゴシック" panose="020B0400000000000000" pitchFamily="50" charset="-128"/>
              <a:cs typeface="+mn-cs"/>
            </a:rPr>
            <a:t>昨年度に比べて</a:t>
          </a:r>
          <a:r>
            <a:rPr kumimoji="1" lang="en-US" altLang="ja-JP" sz="1100">
              <a:solidFill>
                <a:sysClr val="windowText" lastClr="000000"/>
              </a:solidFill>
              <a:effectLst/>
              <a:latin typeface="Calibri" panose="020F0502020204030204" pitchFamily="34" charset="0"/>
              <a:ea typeface="游ゴシック" panose="020B0400000000000000" pitchFamily="50" charset="-128"/>
              <a:cs typeface="+mn-cs"/>
            </a:rPr>
            <a:t>8.8</a:t>
          </a:r>
          <a:r>
            <a:rPr kumimoji="1" lang="ja-JP" altLang="ja-JP" sz="1100">
              <a:solidFill>
                <a:sysClr val="windowText" lastClr="000000"/>
              </a:solidFill>
              <a:effectLst/>
              <a:latin typeface="Calibri" panose="020F0502020204030204" pitchFamily="34" charset="0"/>
              <a:ea typeface="游ゴシック" panose="020B0400000000000000" pitchFamily="50" charset="-128"/>
              <a:cs typeface="+mn-cs"/>
            </a:rPr>
            <a:t>ポイント改善したが、依然として類似団体を上回っている。</a:t>
          </a:r>
          <a:endParaRPr lang="ja-JP" altLang="ja-JP">
            <a:solidFill>
              <a:sysClr val="windowText" lastClr="000000"/>
            </a:solidFill>
            <a:effectLst/>
          </a:endParaRPr>
        </a:p>
        <a:p>
          <a:pPr marL="0" indent="0">
            <a:spcBef>
              <a:spcPts val="0"/>
            </a:spcBef>
            <a:spcAft>
              <a:spcPts val="0"/>
            </a:spcAft>
          </a:pPr>
          <a:r>
            <a:rPr kumimoji="1" lang="ja-JP" altLang="ja-JP" sz="1100">
              <a:solidFill>
                <a:sysClr val="windowText" lastClr="000000"/>
              </a:solidFill>
              <a:effectLst/>
              <a:latin typeface="Calibri" panose="020F0502020204030204" pitchFamily="34" charset="0"/>
              <a:ea typeface="游ゴシック" panose="020B0400000000000000" pitchFamily="50" charset="-128"/>
              <a:cs typeface="+mn-cs"/>
            </a:rPr>
            <a:t>　今後も公債費負担適正化計画に沿った計画的な市債発行に努めることにより、実質公債費比率の着実な低減を図る。</a:t>
          </a:r>
          <a:endParaRPr lang="ja-JP" altLang="ja-JP">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xmlns=""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xmlns=""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xmlns=""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xmlns=""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xmlns=""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xmlns=""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xmlns=""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77491</xdr:rowOff>
    </xdr:from>
    <xdr:to>
      <xdr:col>81</xdr:col>
      <xdr:colOff>44450</xdr:colOff>
      <xdr:row>16</xdr:row>
      <xdr:rowOff>112882</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flipV="1">
          <a:off x="16179800" y="2820691"/>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112882</xdr:rowOff>
    </xdr:from>
    <xdr:to>
      <xdr:col>77</xdr:col>
      <xdr:colOff>44450</xdr:colOff>
      <xdr:row>16</xdr:row>
      <xdr:rowOff>129371</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5290800" y="2856082"/>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100817</xdr:rowOff>
    </xdr:from>
    <xdr:to>
      <xdr:col>72</xdr:col>
      <xdr:colOff>203200</xdr:colOff>
      <xdr:row>16</xdr:row>
      <xdr:rowOff>129371</xdr:rowOff>
    </xdr:to>
    <xdr:cxnSp macro="">
      <xdr:nvCxnSpPr>
        <xdr:cNvPr id="454" name="直線コネクタ 453">
          <a:extLst>
            <a:ext uri="{FF2B5EF4-FFF2-40B4-BE49-F238E27FC236}">
              <a16:creationId xmlns:a16="http://schemas.microsoft.com/office/drawing/2014/main" xmlns="" id="{00000000-0008-0000-0300-0000C6010000}"/>
            </a:ext>
          </a:extLst>
        </xdr:cNvPr>
        <xdr:cNvCxnSpPr/>
      </xdr:nvCxnSpPr>
      <xdr:spPr>
        <a:xfrm>
          <a:off x="14401800" y="2844017"/>
          <a:ext cx="889000" cy="2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100817</xdr:rowOff>
    </xdr:from>
    <xdr:to>
      <xdr:col>68</xdr:col>
      <xdr:colOff>152400</xdr:colOff>
      <xdr:row>16</xdr:row>
      <xdr:rowOff>123740</xdr:rowOff>
    </xdr:to>
    <xdr:cxnSp macro="">
      <xdr:nvCxnSpPr>
        <xdr:cNvPr id="457" name="直線コネクタ 456">
          <a:extLst>
            <a:ext uri="{FF2B5EF4-FFF2-40B4-BE49-F238E27FC236}">
              <a16:creationId xmlns:a16="http://schemas.microsoft.com/office/drawing/2014/main" xmlns="" id="{00000000-0008-0000-0300-0000C9010000}"/>
            </a:ext>
          </a:extLst>
        </xdr:cNvPr>
        <xdr:cNvCxnSpPr/>
      </xdr:nvCxnSpPr>
      <xdr:spPr>
        <a:xfrm flipV="1">
          <a:off x="13512800" y="2844017"/>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xmlns=""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xmlns=""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xmlns=""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26691</xdr:rowOff>
    </xdr:from>
    <xdr:to>
      <xdr:col>81</xdr:col>
      <xdr:colOff>95250</xdr:colOff>
      <xdr:row>16</xdr:row>
      <xdr:rowOff>128291</xdr:rowOff>
    </xdr:to>
    <xdr:sp macro="" textlink="">
      <xdr:nvSpPr>
        <xdr:cNvPr id="467" name="楕円 466">
          <a:extLst>
            <a:ext uri="{FF2B5EF4-FFF2-40B4-BE49-F238E27FC236}">
              <a16:creationId xmlns:a16="http://schemas.microsoft.com/office/drawing/2014/main" xmlns="" id="{00000000-0008-0000-0300-0000D3010000}"/>
            </a:ext>
          </a:extLst>
        </xdr:cNvPr>
        <xdr:cNvSpPr/>
      </xdr:nvSpPr>
      <xdr:spPr>
        <a:xfrm>
          <a:off x="16967200" y="27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170218</xdr:rowOff>
    </xdr:from>
    <xdr:ext cx="762000" cy="259045"/>
    <xdr:sp macro="" textlink="">
      <xdr:nvSpPr>
        <xdr:cNvPr id="468" name="将来負担の状況該当値テキスト">
          <a:extLst>
            <a:ext uri="{FF2B5EF4-FFF2-40B4-BE49-F238E27FC236}">
              <a16:creationId xmlns:a16="http://schemas.microsoft.com/office/drawing/2014/main" xmlns="" id="{00000000-0008-0000-0300-0000D4010000}"/>
            </a:ext>
          </a:extLst>
        </xdr:cNvPr>
        <xdr:cNvSpPr txBox="1"/>
      </xdr:nvSpPr>
      <xdr:spPr>
        <a:xfrm>
          <a:off x="17106900" y="27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62082</xdr:rowOff>
    </xdr:from>
    <xdr:to>
      <xdr:col>77</xdr:col>
      <xdr:colOff>95250</xdr:colOff>
      <xdr:row>16</xdr:row>
      <xdr:rowOff>163682</xdr:rowOff>
    </xdr:to>
    <xdr:sp macro="" textlink="">
      <xdr:nvSpPr>
        <xdr:cNvPr id="469" name="楕円 468">
          <a:extLst>
            <a:ext uri="{FF2B5EF4-FFF2-40B4-BE49-F238E27FC236}">
              <a16:creationId xmlns:a16="http://schemas.microsoft.com/office/drawing/2014/main" xmlns="" id="{00000000-0008-0000-0300-0000D5010000}"/>
            </a:ext>
          </a:extLst>
        </xdr:cNvPr>
        <xdr:cNvSpPr/>
      </xdr:nvSpPr>
      <xdr:spPr>
        <a:xfrm>
          <a:off x="16129000" y="28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148459</xdr:rowOff>
    </xdr:from>
    <xdr:ext cx="7366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5798800" y="289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78571</xdr:rowOff>
    </xdr:from>
    <xdr:to>
      <xdr:col>73</xdr:col>
      <xdr:colOff>44450</xdr:colOff>
      <xdr:row>17</xdr:row>
      <xdr:rowOff>8721</xdr:rowOff>
    </xdr:to>
    <xdr:sp macro="" textlink="">
      <xdr:nvSpPr>
        <xdr:cNvPr id="471" name="楕円 470">
          <a:extLst>
            <a:ext uri="{FF2B5EF4-FFF2-40B4-BE49-F238E27FC236}">
              <a16:creationId xmlns:a16="http://schemas.microsoft.com/office/drawing/2014/main" xmlns="" id="{00000000-0008-0000-0300-0000D7010000}"/>
            </a:ext>
          </a:extLst>
        </xdr:cNvPr>
        <xdr:cNvSpPr/>
      </xdr:nvSpPr>
      <xdr:spPr>
        <a:xfrm>
          <a:off x="152400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164948</xdr:rowOff>
    </xdr:from>
    <xdr:ext cx="762000" cy="259045"/>
    <xdr:sp macro="" textlink="">
      <xdr:nvSpPr>
        <xdr:cNvPr id="472" name="テキスト ボックス 471">
          <a:extLst>
            <a:ext uri="{FF2B5EF4-FFF2-40B4-BE49-F238E27FC236}">
              <a16:creationId xmlns:a16="http://schemas.microsoft.com/office/drawing/2014/main" xmlns="" id="{00000000-0008-0000-0300-0000D8010000}"/>
            </a:ext>
          </a:extLst>
        </xdr:cNvPr>
        <xdr:cNvSpPr txBox="1"/>
      </xdr:nvSpPr>
      <xdr:spPr>
        <a:xfrm>
          <a:off x="14909800" y="290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50017</xdr:rowOff>
    </xdr:from>
    <xdr:to>
      <xdr:col>68</xdr:col>
      <xdr:colOff>203200</xdr:colOff>
      <xdr:row>16</xdr:row>
      <xdr:rowOff>151617</xdr:rowOff>
    </xdr:to>
    <xdr:sp macro="" textlink="">
      <xdr:nvSpPr>
        <xdr:cNvPr id="473" name="楕円 472">
          <a:extLst>
            <a:ext uri="{FF2B5EF4-FFF2-40B4-BE49-F238E27FC236}">
              <a16:creationId xmlns:a16="http://schemas.microsoft.com/office/drawing/2014/main" xmlns="" id="{00000000-0008-0000-0300-0000D9010000}"/>
            </a:ext>
          </a:extLst>
        </xdr:cNvPr>
        <xdr:cNvSpPr/>
      </xdr:nvSpPr>
      <xdr:spPr>
        <a:xfrm>
          <a:off x="14351000" y="27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136394</xdr:rowOff>
    </xdr:from>
    <xdr:ext cx="762000" cy="259045"/>
    <xdr:sp macro="" textlink="">
      <xdr:nvSpPr>
        <xdr:cNvPr id="474" name="テキスト ボックス 473">
          <a:extLst>
            <a:ext uri="{FF2B5EF4-FFF2-40B4-BE49-F238E27FC236}">
              <a16:creationId xmlns:a16="http://schemas.microsoft.com/office/drawing/2014/main" xmlns="" id="{00000000-0008-0000-0300-0000DA010000}"/>
            </a:ext>
          </a:extLst>
        </xdr:cNvPr>
        <xdr:cNvSpPr txBox="1"/>
      </xdr:nvSpPr>
      <xdr:spPr>
        <a:xfrm>
          <a:off x="14020800" y="28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72940</xdr:rowOff>
    </xdr:from>
    <xdr:to>
      <xdr:col>64</xdr:col>
      <xdr:colOff>152400</xdr:colOff>
      <xdr:row>17</xdr:row>
      <xdr:rowOff>3090</xdr:rowOff>
    </xdr:to>
    <xdr:sp macro="" textlink="">
      <xdr:nvSpPr>
        <xdr:cNvPr id="475" name="楕円 474">
          <a:extLst>
            <a:ext uri="{FF2B5EF4-FFF2-40B4-BE49-F238E27FC236}">
              <a16:creationId xmlns:a16="http://schemas.microsoft.com/office/drawing/2014/main" xmlns="" id="{00000000-0008-0000-0300-0000DB010000}"/>
            </a:ext>
          </a:extLst>
        </xdr:cNvPr>
        <xdr:cNvSpPr/>
      </xdr:nvSpPr>
      <xdr:spPr>
        <a:xfrm>
          <a:off x="134620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159317</xdr:rowOff>
    </xdr:from>
    <xdr:ext cx="762000" cy="259045"/>
    <xdr:sp macro="" textlink="">
      <xdr:nvSpPr>
        <xdr:cNvPr id="476" name="テキスト ボックス 475">
          <a:extLst>
            <a:ext uri="{FF2B5EF4-FFF2-40B4-BE49-F238E27FC236}">
              <a16:creationId xmlns:a16="http://schemas.microsoft.com/office/drawing/2014/main" xmlns="" id="{00000000-0008-0000-0300-0000DC010000}"/>
            </a:ext>
          </a:extLst>
        </xdr:cNvPr>
        <xdr:cNvSpPr txBox="1"/>
      </xdr:nvSpPr>
      <xdr:spPr>
        <a:xfrm>
          <a:off x="13131800" y="29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34,869
34,423
1,246.49
31,330,281
30,638,845
481,209
17,123,323
38,578,063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類似団体平均と比較すると、人件費に係る経常収支比率は低くなっている。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139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a:off x="3098800" y="607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69850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06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62230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01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類似団体と同水準ではあるが、ごみ処理事業の大部分を直営で行っているため、その維持管理経費が多額となる傾向にある。</a:t>
          </a:r>
          <a:endParaRPr lang="ja-JP" altLang="ja-JP" sz="1400">
            <a:effectLst/>
          </a:endParaRPr>
        </a:p>
        <a:p>
          <a:r>
            <a:rPr kumimoji="1" lang="ja-JP" altLang="ja-JP" sz="1100">
              <a:solidFill>
                <a:schemeClr val="dk1"/>
              </a:solidFill>
              <a:effectLst/>
              <a:latin typeface="+mn-lt"/>
              <a:ea typeface="+mn-ea"/>
              <a:cs typeface="+mn-cs"/>
            </a:rPr>
            <a:t>　また、旧市町毎にある公共施設・保育所等の維持管理経費、小中学生の通学にかかる経費、指定管理者制度の活用による影響などが大きな要因であり、前年度比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年度策定の第２期持続可能な財政運営プランに基づき歳出削減に取り組んでいる。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xmlns=""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xmlns=""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xmlns=""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xmlns=""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61686</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5671800" y="30715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xmlns=""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156936</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4782800" y="3060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17</xdr:row>
      <xdr:rowOff>146050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a:off x="13893800" y="3017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xmlns=""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102507</xdr:rowOff>
    </xdr:to>
    <xdr:cxnSp macro="">
      <xdr:nvCxnSpPr>
        <xdr:cNvPr id="138" name="直線コネクタ 137">
          <a:extLst>
            <a:ext uri="{FF2B5EF4-FFF2-40B4-BE49-F238E27FC236}">
              <a16:creationId xmlns:a16="http://schemas.microsoft.com/office/drawing/2014/main" xmlns="" id="{00000000-0008-0000-0400-00008A000000}"/>
            </a:ext>
          </a:extLst>
        </xdr:cNvPr>
        <xdr:cNvCxnSpPr/>
      </xdr:nvCxnSpPr>
      <xdr:spPr>
        <a:xfrm>
          <a:off x="13004800" y="2940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xmlns=""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xmlns=""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9" name="物件費該当値テキスト">
          <a:extLst>
            <a:ext uri="{FF2B5EF4-FFF2-40B4-BE49-F238E27FC236}">
              <a16:creationId xmlns:a16="http://schemas.microsoft.com/office/drawing/2014/main" xmlns="" id="{00000000-0008-0000-0400-000095000000}"/>
            </a:ext>
          </a:extLst>
        </xdr:cNvPr>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a:extLst>
            <a:ext uri="{FF2B5EF4-FFF2-40B4-BE49-F238E27FC236}">
              <a16:creationId xmlns:a16="http://schemas.microsoft.com/office/drawing/2014/main" xmlns="" id="{00000000-0008-0000-0400-000098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4" name="楕円 153">
          <a:extLst>
            <a:ext uri="{FF2B5EF4-FFF2-40B4-BE49-F238E27FC236}">
              <a16:creationId xmlns:a16="http://schemas.microsoft.com/office/drawing/2014/main" xmlns="" id="{00000000-0008-0000-0400-00009A000000}"/>
            </a:ext>
          </a:extLst>
        </xdr:cNvPr>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6" name="楕円 155">
          <a:extLst>
            <a:ext uri="{FF2B5EF4-FFF2-40B4-BE49-F238E27FC236}">
              <a16:creationId xmlns:a16="http://schemas.microsoft.com/office/drawing/2014/main" xmlns="" id="{00000000-0008-0000-0400-00009C000000}"/>
            </a:ext>
          </a:extLst>
        </xdr:cNvPr>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7" name="テキスト ボックス 156">
          <a:extLst>
            <a:ext uri="{FF2B5EF4-FFF2-40B4-BE49-F238E27FC236}">
              <a16:creationId xmlns:a16="http://schemas.microsoft.com/office/drawing/2014/main" xmlns="" id="{00000000-0008-0000-0400-00009D000000}"/>
            </a:ext>
          </a:extLst>
        </xdr:cNvPr>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xmlns=""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xmlns=""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扶助費に係る経常収支比率が類似団体平均を上回り、かつ上昇傾向にある。要因としては、自然増による社会保障関係費の増加と景気低迷などがある。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xmlns=""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xmlns=""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xmlns=""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xmlns=""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113393</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3987800" y="9820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xmlns=""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48078</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a:off x="3098800" y="982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48078</xdr:rowOff>
    </xdr:to>
    <xdr:cxnSp macro="">
      <xdr:nvCxnSpPr>
        <xdr:cNvPr id="198" name="直線コネクタ 197">
          <a:extLst>
            <a:ext uri="{FF2B5EF4-FFF2-40B4-BE49-F238E27FC236}">
              <a16:creationId xmlns:a16="http://schemas.microsoft.com/office/drawing/2014/main" xmlns="" id="{00000000-0008-0000-0400-0000C6000000}"/>
            </a:ext>
          </a:extLst>
        </xdr:cNvPr>
        <xdr:cNvCxnSpPr/>
      </xdr:nvCxnSpPr>
      <xdr:spPr>
        <a:xfrm>
          <a:off x="2209800" y="980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xmlns=""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37193</xdr:rowOff>
    </xdr:to>
    <xdr:cxnSp macro="">
      <xdr:nvCxnSpPr>
        <xdr:cNvPr id="201" name="直線コネクタ 200">
          <a:extLst>
            <a:ext uri="{FF2B5EF4-FFF2-40B4-BE49-F238E27FC236}">
              <a16:creationId xmlns:a16="http://schemas.microsoft.com/office/drawing/2014/main" xmlns="" id="{00000000-0008-0000-0400-0000C9000000}"/>
            </a:ext>
          </a:extLst>
        </xdr:cNvPr>
        <xdr:cNvCxnSpPr/>
      </xdr:nvCxnSpPr>
      <xdr:spPr>
        <a:xfrm>
          <a:off x="1320800" y="9690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xmlns=""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xmlns=""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12" name="扶助費該当値テキスト">
          <a:extLst>
            <a:ext uri="{FF2B5EF4-FFF2-40B4-BE49-F238E27FC236}">
              <a16:creationId xmlns:a16="http://schemas.microsoft.com/office/drawing/2014/main" xmlns="" id="{00000000-0008-0000-0400-0000D4000000}"/>
            </a:ext>
          </a:extLst>
        </xdr:cNvPr>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3" name="楕円 212">
          <a:extLst>
            <a:ext uri="{FF2B5EF4-FFF2-40B4-BE49-F238E27FC236}">
              <a16:creationId xmlns:a16="http://schemas.microsoft.com/office/drawing/2014/main" xmlns="" id="{00000000-0008-0000-0400-0000D5000000}"/>
            </a:ext>
          </a:extLst>
        </xdr:cNvPr>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5" name="楕円 214">
          <a:extLst>
            <a:ext uri="{FF2B5EF4-FFF2-40B4-BE49-F238E27FC236}">
              <a16:creationId xmlns:a16="http://schemas.microsoft.com/office/drawing/2014/main" xmlns="" id="{00000000-0008-0000-0400-0000D7000000}"/>
            </a:ext>
          </a:extLst>
        </xdr:cNvPr>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7" name="楕円 216">
          <a:extLst>
            <a:ext uri="{FF2B5EF4-FFF2-40B4-BE49-F238E27FC236}">
              <a16:creationId xmlns:a16="http://schemas.microsoft.com/office/drawing/2014/main" xmlns="" id="{00000000-0008-0000-0400-0000D9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9" name="楕円 218">
          <a:extLst>
            <a:ext uri="{FF2B5EF4-FFF2-40B4-BE49-F238E27FC236}">
              <a16:creationId xmlns:a16="http://schemas.microsoft.com/office/drawing/2014/main" xmlns="" id="{00000000-0008-0000-0400-0000DB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20" name="テキスト ボックス 219">
          <a:extLst>
            <a:ext uri="{FF2B5EF4-FFF2-40B4-BE49-F238E27FC236}">
              <a16:creationId xmlns:a16="http://schemas.microsoft.com/office/drawing/2014/main" xmlns="" id="{00000000-0008-0000-0400-0000DC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xmlns=""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xmlns=""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水道事業、病院事業、下水道事業、介護保険事業、後期高齢者医療事業などの特別会計への多額の繰出金が必要となっている。平成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年度に定めた一般会計繰出方針に沿った繰出しを行い、特別会計の健全化を進め、繰出金の適正化に努める。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xmlns=""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xmlns=""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xmlns=""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xmlns=""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16510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5671800" y="9766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xmlns=""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16510</xdr:rowOff>
    </xdr:to>
    <xdr:cxnSp macro="">
      <xdr:nvCxnSpPr>
        <xdr:cNvPr id="256" name="直線コネクタ 255">
          <a:extLst>
            <a:ext uri="{FF2B5EF4-FFF2-40B4-BE49-F238E27FC236}">
              <a16:creationId xmlns:a16="http://schemas.microsoft.com/office/drawing/2014/main" xmlns="" id="{00000000-0008-0000-0400-000000010000}"/>
            </a:ext>
          </a:extLst>
        </xdr:cNvPr>
        <xdr:cNvCxnSpPr/>
      </xdr:nvCxnSpPr>
      <xdr:spPr>
        <a:xfrm>
          <a:off x="14782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54610</xdr:rowOff>
    </xdr:to>
    <xdr:cxnSp macro="">
      <xdr:nvCxnSpPr>
        <xdr:cNvPr id="259" name="直線コネクタ 258">
          <a:extLst>
            <a:ext uri="{FF2B5EF4-FFF2-40B4-BE49-F238E27FC236}">
              <a16:creationId xmlns:a16="http://schemas.microsoft.com/office/drawing/2014/main" xmlns="" id="{00000000-0008-0000-0400-000003010000}"/>
            </a:ext>
          </a:extLst>
        </xdr:cNvPr>
        <xdr:cNvCxnSpPr/>
      </xdr:nvCxnSpPr>
      <xdr:spPr>
        <a:xfrm flipV="1">
          <a:off x="13893800" y="977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xmlns=""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54610</xdr:rowOff>
    </xdr:to>
    <xdr:cxnSp macro="">
      <xdr:nvCxnSpPr>
        <xdr:cNvPr id="262" name="直線コネクタ 261">
          <a:extLst>
            <a:ext uri="{FF2B5EF4-FFF2-40B4-BE49-F238E27FC236}">
              <a16:creationId xmlns:a16="http://schemas.microsoft.com/office/drawing/2014/main" xmlns="" id="{00000000-0008-0000-0400-000006010000}"/>
            </a:ext>
          </a:extLst>
        </xdr:cNvPr>
        <xdr:cNvCxnSpPr/>
      </xdr:nvCxnSpPr>
      <xdr:spPr>
        <a:xfrm>
          <a:off x="13004800" y="977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xmlns=""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xmlns=""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3" name="その他該当値テキスト">
          <a:extLst>
            <a:ext uri="{FF2B5EF4-FFF2-40B4-BE49-F238E27FC236}">
              <a16:creationId xmlns:a16="http://schemas.microsoft.com/office/drawing/2014/main" xmlns="" id="{00000000-0008-0000-0400-000011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4" name="楕円 273">
          <a:extLst>
            <a:ext uri="{FF2B5EF4-FFF2-40B4-BE49-F238E27FC236}">
              <a16:creationId xmlns:a16="http://schemas.microsoft.com/office/drawing/2014/main" xmlns="" id="{00000000-0008-0000-0400-000012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6" name="楕円 275">
          <a:extLst>
            <a:ext uri="{FF2B5EF4-FFF2-40B4-BE49-F238E27FC236}">
              <a16:creationId xmlns:a16="http://schemas.microsoft.com/office/drawing/2014/main" xmlns="" id="{00000000-0008-0000-0400-000014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8" name="楕円 277">
          <a:extLst>
            <a:ext uri="{FF2B5EF4-FFF2-40B4-BE49-F238E27FC236}">
              <a16:creationId xmlns:a16="http://schemas.microsoft.com/office/drawing/2014/main" xmlns="" id="{00000000-0008-0000-0400-000016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80" name="楕円 279">
          <a:extLst>
            <a:ext uri="{FF2B5EF4-FFF2-40B4-BE49-F238E27FC236}">
              <a16:creationId xmlns:a16="http://schemas.microsoft.com/office/drawing/2014/main" xmlns="" id="{00000000-0008-0000-0400-000018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81" name="テキスト ボックス 280">
          <a:extLst>
            <a:ext uri="{FF2B5EF4-FFF2-40B4-BE49-F238E27FC236}">
              <a16:creationId xmlns:a16="http://schemas.microsoft.com/office/drawing/2014/main" xmlns="" id="{00000000-0008-0000-0400-000019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xmlns=""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xmlns=""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自治振興区への補助交付金、市立病院や消防組合への負担金などが多数・多額となっている。また、高齢化の進展などににより今後も社会保障関係経費の増加傾向が続くと見込まれる。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そのため、平成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年度に第２期持続可能な財政運営プランを策定し、各種補助金の見直しに取り組んで</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xmlns=""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xmlns=""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xmlns=""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168148</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a:off x="15671800" y="6322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xmlns=""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xmlns=""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154432</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flipV="1">
          <a:off x="14782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154432</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893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113284</xdr:rowOff>
    </xdr:to>
    <xdr:cxnSp macro="">
      <xdr:nvCxnSpPr>
        <xdr:cNvPr id="320" name="直線コネクタ 319">
          <a:extLst>
            <a:ext uri="{FF2B5EF4-FFF2-40B4-BE49-F238E27FC236}">
              <a16:creationId xmlns:a16="http://schemas.microsoft.com/office/drawing/2014/main" xmlns="" id="{00000000-0008-0000-0400-000040010000}"/>
            </a:ext>
          </a:extLst>
        </xdr:cNvPr>
        <xdr:cNvCxnSpPr/>
      </xdr:nvCxnSpPr>
      <xdr:spPr>
        <a:xfrm flipV="1">
          <a:off x="13004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xmlns=""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xmlns=""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30" name="楕円 329">
          <a:extLst>
            <a:ext uri="{FF2B5EF4-FFF2-40B4-BE49-F238E27FC236}">
              <a16:creationId xmlns:a16="http://schemas.microsoft.com/office/drawing/2014/main" xmlns="" id="{00000000-0008-0000-0400-00004A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31" name="補助費等該当値テキスト">
          <a:extLst>
            <a:ext uri="{FF2B5EF4-FFF2-40B4-BE49-F238E27FC236}">
              <a16:creationId xmlns:a16="http://schemas.microsoft.com/office/drawing/2014/main" xmlns="" id="{00000000-0008-0000-0400-00004B010000}"/>
            </a:ext>
          </a:extLst>
        </xdr:cNvPr>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2" name="楕円 331">
          <a:extLst>
            <a:ext uri="{FF2B5EF4-FFF2-40B4-BE49-F238E27FC236}">
              <a16:creationId xmlns:a16="http://schemas.microsoft.com/office/drawing/2014/main" xmlns="" id="{00000000-0008-0000-0400-00004C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4" name="楕円 333">
          <a:extLst>
            <a:ext uri="{FF2B5EF4-FFF2-40B4-BE49-F238E27FC236}">
              <a16:creationId xmlns:a16="http://schemas.microsoft.com/office/drawing/2014/main" xmlns="" id="{00000000-0008-0000-0400-00004E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6" name="楕円 335">
          <a:extLst>
            <a:ext uri="{FF2B5EF4-FFF2-40B4-BE49-F238E27FC236}">
              <a16:creationId xmlns:a16="http://schemas.microsoft.com/office/drawing/2014/main" xmlns="" id="{00000000-0008-0000-0400-000050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8" name="楕円 337">
          <a:extLst>
            <a:ext uri="{FF2B5EF4-FFF2-40B4-BE49-F238E27FC236}">
              <a16:creationId xmlns:a16="http://schemas.microsoft.com/office/drawing/2014/main" xmlns="" id="{00000000-0008-0000-0400-000052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9" name="テキスト ボックス 338">
          <a:extLst>
            <a:ext uri="{FF2B5EF4-FFF2-40B4-BE49-F238E27FC236}">
              <a16:creationId xmlns:a16="http://schemas.microsoft.com/office/drawing/2014/main" xmlns="" id="{00000000-0008-0000-0400-000053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xmlns=""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xmlns=""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任意の繰上償還と公債費負担適正化計画の着実な実施により、段階的に市債残高が減少している。実質公債費比率も平成</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年度をピークに減少に転じており、平成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年度決算から</a:t>
          </a:r>
          <a:r>
            <a:rPr kumimoji="1" lang="en-US" altLang="ja-JP" sz="1100">
              <a:solidFill>
                <a:sysClr val="windowText" lastClr="000000"/>
              </a:solidFill>
              <a:effectLst/>
              <a:latin typeface="+mn-lt"/>
              <a:ea typeface="+mn-ea"/>
              <a:cs typeface="+mn-cs"/>
            </a:rPr>
            <a:t>18.0</a:t>
          </a:r>
          <a:r>
            <a:rPr kumimoji="1" lang="ja-JP" altLang="ja-JP" sz="1100">
              <a:solidFill>
                <a:sysClr val="windowText" lastClr="000000"/>
              </a:solidFill>
              <a:effectLst/>
              <a:latin typeface="+mn-lt"/>
              <a:ea typeface="+mn-ea"/>
              <a:cs typeface="+mn-cs"/>
            </a:rPr>
            <a:t>％を下回り、</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決算では</a:t>
          </a:r>
          <a:r>
            <a:rPr kumimoji="1" lang="en-US" altLang="ja-JP" sz="1100">
              <a:solidFill>
                <a:sysClr val="windowText" lastClr="000000"/>
              </a:solidFill>
              <a:effectLst/>
              <a:latin typeface="+mn-lt"/>
              <a:ea typeface="+mn-ea"/>
              <a:cs typeface="+mn-cs"/>
            </a:rPr>
            <a:t>13.2</a:t>
          </a:r>
          <a:r>
            <a:rPr kumimoji="1" lang="ja-JP" altLang="ja-JP" sz="1100">
              <a:solidFill>
                <a:sysClr val="windowText" lastClr="000000"/>
              </a:solidFill>
              <a:effectLst/>
              <a:latin typeface="+mn-lt"/>
              <a:ea typeface="+mn-ea"/>
              <a:cs typeface="+mn-cs"/>
            </a:rPr>
            <a:t>％と改善している。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xmlns=""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xmlns=""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xmlns=""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xmlns=""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81280</xdr:rowOff>
    </xdr:from>
    <xdr:to>
      <xdr:col>24</xdr:col>
      <xdr:colOff>25400</xdr:colOff>
      <xdr:row>75</xdr:row>
      <xdr:rowOff>125095</xdr:rowOff>
    </xdr:to>
    <xdr:cxnSp macro="">
      <xdr:nvCxnSpPr>
        <xdr:cNvPr id="371" name="直線コネクタ 370">
          <a:extLst>
            <a:ext uri="{FF2B5EF4-FFF2-40B4-BE49-F238E27FC236}">
              <a16:creationId xmlns:a16="http://schemas.microsoft.com/office/drawing/2014/main" xmlns="" id="{00000000-0008-0000-0400-000073010000}"/>
            </a:ext>
          </a:extLst>
        </xdr:cNvPr>
        <xdr:cNvCxnSpPr/>
      </xdr:nvCxnSpPr>
      <xdr:spPr>
        <a:xfrm flipV="1">
          <a:off x="3987800" y="129400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xmlns=""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125095</xdr:rowOff>
    </xdr:from>
    <xdr:to>
      <xdr:col>19</xdr:col>
      <xdr:colOff>187325</xdr:colOff>
      <xdr:row>75</xdr:row>
      <xdr:rowOff>140335</xdr:rowOff>
    </xdr:to>
    <xdr:cxnSp macro="">
      <xdr:nvCxnSpPr>
        <xdr:cNvPr id="374" name="直線コネクタ 373">
          <a:extLst>
            <a:ext uri="{FF2B5EF4-FFF2-40B4-BE49-F238E27FC236}">
              <a16:creationId xmlns:a16="http://schemas.microsoft.com/office/drawing/2014/main" xmlns="" id="{00000000-0008-0000-0400-000076010000}"/>
            </a:ext>
          </a:extLst>
        </xdr:cNvPr>
        <xdr:cNvCxnSpPr/>
      </xdr:nvCxnSpPr>
      <xdr:spPr>
        <a:xfrm flipV="1">
          <a:off x="3098800" y="129838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xmlns=""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140335</xdr:rowOff>
    </xdr:from>
    <xdr:to>
      <xdr:col>15</xdr:col>
      <xdr:colOff>98425</xdr:colOff>
      <xdr:row>75</xdr:row>
      <xdr:rowOff>142240</xdr:rowOff>
    </xdr:to>
    <xdr:cxnSp macro="">
      <xdr:nvCxnSpPr>
        <xdr:cNvPr id="377" name="直線コネクタ 376">
          <a:extLst>
            <a:ext uri="{FF2B5EF4-FFF2-40B4-BE49-F238E27FC236}">
              <a16:creationId xmlns:a16="http://schemas.microsoft.com/office/drawing/2014/main" xmlns="" id="{00000000-0008-0000-0400-000079010000}"/>
            </a:ext>
          </a:extLst>
        </xdr:cNvPr>
        <xdr:cNvCxnSpPr/>
      </xdr:nvCxnSpPr>
      <xdr:spPr>
        <a:xfrm flipV="1">
          <a:off x="2209800" y="129990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75</xdr:row>
      <xdr:rowOff>167005</xdr:rowOff>
    </xdr:to>
    <xdr:cxnSp macro="">
      <xdr:nvCxnSpPr>
        <xdr:cNvPr id="380" name="直線コネクタ 379">
          <a:extLst>
            <a:ext uri="{FF2B5EF4-FFF2-40B4-BE49-F238E27FC236}">
              <a16:creationId xmlns:a16="http://schemas.microsoft.com/office/drawing/2014/main" xmlns="" id="{00000000-0008-0000-0400-00007C010000}"/>
            </a:ext>
          </a:extLst>
        </xdr:cNvPr>
        <xdr:cNvCxnSpPr/>
      </xdr:nvCxnSpPr>
      <xdr:spPr>
        <a:xfrm flipV="1">
          <a:off x="1320800" y="130009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xmlns=""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xmlns=""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30480</xdr:rowOff>
    </xdr:from>
    <xdr:to>
      <xdr:col>24</xdr:col>
      <xdr:colOff>76200</xdr:colOff>
      <xdr:row>75</xdr:row>
      <xdr:rowOff>132080</xdr:rowOff>
    </xdr:to>
    <xdr:sp macro="" textlink="">
      <xdr:nvSpPr>
        <xdr:cNvPr id="390" name="楕円 389">
          <a:extLst>
            <a:ext uri="{FF2B5EF4-FFF2-40B4-BE49-F238E27FC236}">
              <a16:creationId xmlns:a16="http://schemas.microsoft.com/office/drawing/2014/main" xmlns="" id="{00000000-0008-0000-0400-000086010000}"/>
            </a:ext>
          </a:extLst>
        </xdr:cNvPr>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2557</xdr:rowOff>
    </xdr:from>
    <xdr:ext cx="762000" cy="259045"/>
    <xdr:sp macro="" textlink="">
      <xdr:nvSpPr>
        <xdr:cNvPr id="391" name="公債費該当値テキスト">
          <a:extLst>
            <a:ext uri="{FF2B5EF4-FFF2-40B4-BE49-F238E27FC236}">
              <a16:creationId xmlns:a16="http://schemas.microsoft.com/office/drawing/2014/main" xmlns="" id="{00000000-0008-0000-0400-000087010000}"/>
            </a:ext>
          </a:extLst>
        </xdr:cNvPr>
        <xdr:cNvSpPr txBox="1"/>
      </xdr:nvSpPr>
      <xdr:spPr>
        <a:xfrm>
          <a:off x="4914900" y="1286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74295</xdr:rowOff>
    </xdr:from>
    <xdr:to>
      <xdr:col>20</xdr:col>
      <xdr:colOff>38100</xdr:colOff>
      <xdr:row>76</xdr:row>
      <xdr:rowOff>4445</xdr:rowOff>
    </xdr:to>
    <xdr:sp macro="" textlink="">
      <xdr:nvSpPr>
        <xdr:cNvPr id="392" name="楕円 391">
          <a:extLst>
            <a:ext uri="{FF2B5EF4-FFF2-40B4-BE49-F238E27FC236}">
              <a16:creationId xmlns:a16="http://schemas.microsoft.com/office/drawing/2014/main" xmlns="" id="{00000000-0008-0000-0400-000088010000}"/>
            </a:ext>
          </a:extLst>
        </xdr:cNvPr>
        <xdr:cNvSpPr/>
      </xdr:nvSpPr>
      <xdr:spPr>
        <a:xfrm>
          <a:off x="3937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160672</xdr:rowOff>
    </xdr:from>
    <xdr:ext cx="7366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3606800" y="1301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89535</xdr:rowOff>
    </xdr:from>
    <xdr:to>
      <xdr:col>15</xdr:col>
      <xdr:colOff>149225</xdr:colOff>
      <xdr:row>76</xdr:row>
      <xdr:rowOff>19686</xdr:rowOff>
    </xdr:to>
    <xdr:sp macro="" textlink="">
      <xdr:nvSpPr>
        <xdr:cNvPr id="394" name="楕円 393">
          <a:extLst>
            <a:ext uri="{FF2B5EF4-FFF2-40B4-BE49-F238E27FC236}">
              <a16:creationId xmlns:a16="http://schemas.microsoft.com/office/drawing/2014/main" xmlns="" id="{00000000-0008-0000-0400-00008A010000}"/>
            </a:ext>
          </a:extLst>
        </xdr:cNvPr>
        <xdr:cNvSpPr/>
      </xdr:nvSpPr>
      <xdr:spPr>
        <a:xfrm>
          <a:off x="3048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4463</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2717800" y="130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96" name="楕円 395">
          <a:extLst>
            <a:ext uri="{FF2B5EF4-FFF2-40B4-BE49-F238E27FC236}">
              <a16:creationId xmlns:a16="http://schemas.microsoft.com/office/drawing/2014/main" xmlns="" id="{00000000-0008-0000-0400-00008C010000}"/>
            </a:ext>
          </a:extLst>
        </xdr:cNvPr>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6366</xdr:rowOff>
    </xdr:from>
    <xdr:ext cx="762000" cy="259045"/>
    <xdr:sp macro="" textlink="">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828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116205</xdr:rowOff>
    </xdr:from>
    <xdr:to>
      <xdr:col>6</xdr:col>
      <xdr:colOff>171450</xdr:colOff>
      <xdr:row>76</xdr:row>
      <xdr:rowOff>46355</xdr:rowOff>
    </xdr:to>
    <xdr:sp macro="" textlink="">
      <xdr:nvSpPr>
        <xdr:cNvPr id="398" name="楕円 397">
          <a:extLst>
            <a:ext uri="{FF2B5EF4-FFF2-40B4-BE49-F238E27FC236}">
              <a16:creationId xmlns:a16="http://schemas.microsoft.com/office/drawing/2014/main" xmlns="" id="{00000000-0008-0000-0400-00008E010000}"/>
            </a:ext>
          </a:extLst>
        </xdr:cNvPr>
        <xdr:cNvSpPr/>
      </xdr:nvSpPr>
      <xdr:spPr>
        <a:xfrm>
          <a:off x="1270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31132</xdr:rowOff>
    </xdr:from>
    <xdr:ext cx="762000" cy="259045"/>
    <xdr:sp macro="" textlink="">
      <xdr:nvSpPr>
        <xdr:cNvPr id="399" name="テキスト ボックス 398">
          <a:extLst>
            <a:ext uri="{FF2B5EF4-FFF2-40B4-BE49-F238E27FC236}">
              <a16:creationId xmlns:a16="http://schemas.microsoft.com/office/drawing/2014/main" xmlns="" id="{00000000-0008-0000-0400-00008F010000}"/>
            </a:ext>
          </a:extLst>
        </xdr:cNvPr>
        <xdr:cNvSpPr txBox="1"/>
      </xdr:nvSpPr>
      <xdr:spPr>
        <a:xfrm>
          <a:off x="939800" y="130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xmlns=""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社会保障関係経費の増加に伴う扶助費の上昇傾向等々に伴い、前年度と比較して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ポイント増加している。本市の財政状況を総合的に勘案しながら、事業の緊急性と優先度等を考慮すると共に、必要な事業規模及び費用対効果を十分に精査し、計画的に事業を進める必要がある。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xmlns=""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xmlns=""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xmlns=""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xmlns=""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78994</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5671800" y="131937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xmlns=""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xmlns=""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76</xdr:row>
      <xdr:rowOff>163576</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4782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113285</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a:off x="13893800" y="130886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106426</xdr:rowOff>
    </xdr:from>
    <xdr:to>
      <xdr:col>69</xdr:col>
      <xdr:colOff>92075</xdr:colOff>
      <xdr:row>76</xdr:row>
      <xdr:rowOff>58420</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a:off x="13004800" y="129651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xmlns=""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9" name="楕円 448">
          <a:extLst>
            <a:ext uri="{FF2B5EF4-FFF2-40B4-BE49-F238E27FC236}">
              <a16:creationId xmlns:a16="http://schemas.microsoft.com/office/drawing/2014/main" xmlns="" id="{00000000-0008-0000-0400-0000C1010000}"/>
            </a:ext>
          </a:extLst>
        </xdr:cNvPr>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50" name="公債費以外該当値テキスト">
          <a:extLst>
            <a:ext uri="{FF2B5EF4-FFF2-40B4-BE49-F238E27FC236}">
              <a16:creationId xmlns:a16="http://schemas.microsoft.com/office/drawing/2014/main" xmlns="" id="{00000000-0008-0000-0400-0000C2010000}"/>
            </a:ext>
          </a:extLst>
        </xdr:cNvPr>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51" name="楕円 450">
          <a:extLst>
            <a:ext uri="{FF2B5EF4-FFF2-40B4-BE49-F238E27FC236}">
              <a16:creationId xmlns:a16="http://schemas.microsoft.com/office/drawing/2014/main" xmlns="" id="{00000000-0008-0000-0400-0000C3010000}"/>
            </a:ext>
          </a:extLst>
        </xdr:cNvPr>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53" name="楕円 452">
          <a:extLst>
            <a:ext uri="{FF2B5EF4-FFF2-40B4-BE49-F238E27FC236}">
              <a16:creationId xmlns:a16="http://schemas.microsoft.com/office/drawing/2014/main" xmlns="" id="{00000000-0008-0000-0400-0000C5010000}"/>
            </a:ext>
          </a:extLst>
        </xdr:cNvPr>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5" name="楕円 454">
          <a:extLst>
            <a:ext uri="{FF2B5EF4-FFF2-40B4-BE49-F238E27FC236}">
              <a16:creationId xmlns:a16="http://schemas.microsoft.com/office/drawing/2014/main" xmlns="" id="{00000000-0008-0000-0400-0000C7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55626</xdr:rowOff>
    </xdr:from>
    <xdr:to>
      <xdr:col>65</xdr:col>
      <xdr:colOff>53975</xdr:colOff>
      <xdr:row>75</xdr:row>
      <xdr:rowOff>157226</xdr:rowOff>
    </xdr:to>
    <xdr:sp macro="" textlink="">
      <xdr:nvSpPr>
        <xdr:cNvPr id="457" name="楕円 456">
          <a:extLst>
            <a:ext uri="{FF2B5EF4-FFF2-40B4-BE49-F238E27FC236}">
              <a16:creationId xmlns:a16="http://schemas.microsoft.com/office/drawing/2014/main" xmlns="" id="{00000000-0008-0000-0400-0000C9010000}"/>
            </a:ext>
          </a:extLst>
        </xdr:cNvPr>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167403</xdr:rowOff>
    </xdr:from>
    <xdr:ext cx="762000" cy="259045"/>
    <xdr:sp macro="" textlink="">
      <xdr:nvSpPr>
        <xdr:cNvPr id="458" name="テキスト ボックス 457">
          <a:extLst>
            <a:ext uri="{FF2B5EF4-FFF2-40B4-BE49-F238E27FC236}">
              <a16:creationId xmlns:a16="http://schemas.microsoft.com/office/drawing/2014/main" xmlns="" id="{00000000-0008-0000-0400-0000CA010000}"/>
            </a:ext>
          </a:extLst>
        </xdr:cNvPr>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150927</xdr:rowOff>
    </xdr:from>
    <xdr:to>
      <xdr:col>29</xdr:col>
      <xdr:colOff>127000</xdr:colOff>
      <xdr:row>14</xdr:row>
      <xdr:rowOff>158153</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598852"/>
          <a:ext cx="647700" cy="7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158153</xdr:rowOff>
    </xdr:from>
    <xdr:to>
      <xdr:col>26</xdr:col>
      <xdr:colOff>50800</xdr:colOff>
      <xdr:row>15</xdr:row>
      <xdr:rowOff>66078</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flipV="1">
          <a:off x="4305300" y="2606078"/>
          <a:ext cx="698500" cy="7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66078</xdr:rowOff>
    </xdr:from>
    <xdr:to>
      <xdr:col>22</xdr:col>
      <xdr:colOff>114300</xdr:colOff>
      <xdr:row>15</xdr:row>
      <xdr:rowOff>126733</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685453"/>
          <a:ext cx="698500" cy="60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96164</xdr:rowOff>
    </xdr:from>
    <xdr:to>
      <xdr:col>18</xdr:col>
      <xdr:colOff>177800</xdr:colOff>
      <xdr:row>15</xdr:row>
      <xdr:rowOff>126733</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2715539"/>
          <a:ext cx="698500" cy="30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100127</xdr:rowOff>
    </xdr:from>
    <xdr:to>
      <xdr:col>29</xdr:col>
      <xdr:colOff>177800</xdr:colOff>
      <xdr:row>15</xdr:row>
      <xdr:rowOff>30277</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548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116654</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39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107353</xdr:rowOff>
    </xdr:from>
    <xdr:to>
      <xdr:col>26</xdr:col>
      <xdr:colOff>101600</xdr:colOff>
      <xdr:row>15</xdr:row>
      <xdr:rowOff>37503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55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47680</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232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15278</xdr:rowOff>
    </xdr:from>
    <xdr:to>
      <xdr:col>22</xdr:col>
      <xdr:colOff>165100</xdr:colOff>
      <xdr:row>15</xdr:row>
      <xdr:rowOff>116878</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634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127055</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240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75933</xdr:rowOff>
    </xdr:from>
    <xdr:to>
      <xdr:col>19</xdr:col>
      <xdr:colOff>38100</xdr:colOff>
      <xdr:row>16</xdr:row>
      <xdr:rowOff>6083</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69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16260</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4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45364</xdr:rowOff>
    </xdr:from>
    <xdr:to>
      <xdr:col>15</xdr:col>
      <xdr:colOff>101600</xdr:colOff>
      <xdr:row>15</xdr:row>
      <xdr:rowOff>146964</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266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157141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4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229877</xdr:rowOff>
    </xdr:from>
    <xdr:to>
      <xdr:col>29</xdr:col>
      <xdr:colOff>127000</xdr:colOff>
      <xdr:row>37</xdr:row>
      <xdr:rowOff>265047</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354577"/>
          <a:ext cx="647700" cy="35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255008</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737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208748</xdr:rowOff>
    </xdr:from>
    <xdr:to>
      <xdr:col>26</xdr:col>
      <xdr:colOff>50800</xdr:colOff>
      <xdr:row>37</xdr:row>
      <xdr:rowOff>229877</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333448"/>
          <a:ext cx="6985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208702</xdr:rowOff>
    </xdr:from>
    <xdr:to>
      <xdr:col>22</xdr:col>
      <xdr:colOff>114300</xdr:colOff>
      <xdr:row>37</xdr:row>
      <xdr:rowOff>208748</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a:off x="3606800" y="7333402"/>
          <a:ext cx="698500" cy="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184805</xdr:rowOff>
    </xdr:from>
    <xdr:to>
      <xdr:col>18</xdr:col>
      <xdr:colOff>177800</xdr:colOff>
      <xdr:row>37</xdr:row>
      <xdr:rowOff>208702</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a:off x="2908300" y="7309505"/>
          <a:ext cx="698500" cy="23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214247</xdr:rowOff>
    </xdr:from>
    <xdr:to>
      <xdr:col>29</xdr:col>
      <xdr:colOff>177800</xdr:colOff>
      <xdr:row>37</xdr:row>
      <xdr:rowOff>315847</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33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59324</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18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179077</xdr:rowOff>
    </xdr:from>
    <xdr:to>
      <xdr:col>26</xdr:col>
      <xdr:colOff>101600</xdr:colOff>
      <xdr:row>37</xdr:row>
      <xdr:rowOff>280677</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30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119404</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07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157948</xdr:rowOff>
    </xdr:from>
    <xdr:to>
      <xdr:col>22</xdr:col>
      <xdr:colOff>165100</xdr:colOff>
      <xdr:row>37</xdr:row>
      <xdr:rowOff>259548</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28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98275</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05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157902</xdr:rowOff>
    </xdr:from>
    <xdr:to>
      <xdr:col>19</xdr:col>
      <xdr:colOff>38100</xdr:colOff>
      <xdr:row>37</xdr:row>
      <xdr:rowOff>259502</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28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98229</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05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134005</xdr:rowOff>
    </xdr:from>
    <xdr:to>
      <xdr:col>15</xdr:col>
      <xdr:colOff>101600</xdr:colOff>
      <xdr:row>37</xdr:row>
      <xdr:rowOff>235605</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25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74332</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0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34,869
34,423
1,246.49
31,330,281
30,638,845
481,209
17,123,323
38,578,063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44853</xdr:rowOff>
    </xdr:from>
    <xdr:to>
      <xdr:col>24</xdr:col>
      <xdr:colOff>63500</xdr:colOff>
      <xdr:row>34</xdr:row>
      <xdr:rowOff>48891</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5874153"/>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48891</xdr:rowOff>
    </xdr:from>
    <xdr:to>
      <xdr:col>19</xdr:col>
      <xdr:colOff>177800</xdr:colOff>
      <xdr:row>34</xdr:row>
      <xdr:rowOff>98672</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5878191"/>
          <a:ext cx="889000" cy="4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98672</xdr:rowOff>
    </xdr:from>
    <xdr:to>
      <xdr:col>15</xdr:col>
      <xdr:colOff>50800</xdr:colOff>
      <xdr:row>34</xdr:row>
      <xdr:rowOff>113640</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5927972"/>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89419</xdr:rowOff>
    </xdr:from>
    <xdr:to>
      <xdr:col>10</xdr:col>
      <xdr:colOff>114300</xdr:colOff>
      <xdr:row>34</xdr:row>
      <xdr:rowOff>113640</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5918719"/>
          <a:ext cx="88900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165503</xdr:rowOff>
    </xdr:from>
    <xdr:to>
      <xdr:col>24</xdr:col>
      <xdr:colOff>114300</xdr:colOff>
      <xdr:row>34</xdr:row>
      <xdr:rowOff>95653</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58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16930</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567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169541</xdr:rowOff>
    </xdr:from>
    <xdr:to>
      <xdr:col>20</xdr:col>
      <xdr:colOff>38100</xdr:colOff>
      <xdr:row>34</xdr:row>
      <xdr:rowOff>99691</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58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116218</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560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47872</xdr:rowOff>
    </xdr:from>
    <xdr:to>
      <xdr:col>15</xdr:col>
      <xdr:colOff>101600</xdr:colOff>
      <xdr:row>34</xdr:row>
      <xdr:rowOff>149472</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58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165999</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565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62840</xdr:rowOff>
    </xdr:from>
    <xdr:to>
      <xdr:col>10</xdr:col>
      <xdr:colOff>165100</xdr:colOff>
      <xdr:row>34</xdr:row>
      <xdr:rowOff>164440</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58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9517</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566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38619</xdr:rowOff>
    </xdr:from>
    <xdr:to>
      <xdr:col>6</xdr:col>
      <xdr:colOff>38100</xdr:colOff>
      <xdr:row>34</xdr:row>
      <xdr:rowOff>140219</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58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156746</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564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110179</xdr:rowOff>
    </xdr:from>
    <xdr:to>
      <xdr:col>24</xdr:col>
      <xdr:colOff>63500</xdr:colOff>
      <xdr:row>55</xdr:row>
      <xdr:rowOff>157065</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539929"/>
          <a:ext cx="838200" cy="4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137894</xdr:rowOff>
    </xdr:from>
    <xdr:to>
      <xdr:col>19</xdr:col>
      <xdr:colOff>177800</xdr:colOff>
      <xdr:row>55</xdr:row>
      <xdr:rowOff>157065</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2908300" y="9567644"/>
          <a:ext cx="8890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131909</xdr:rowOff>
    </xdr:from>
    <xdr:to>
      <xdr:col>15</xdr:col>
      <xdr:colOff>50800</xdr:colOff>
      <xdr:row>55</xdr:row>
      <xdr:rowOff>137894</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019300" y="9561659"/>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131909</xdr:rowOff>
    </xdr:from>
    <xdr:to>
      <xdr:col>10</xdr:col>
      <xdr:colOff>114300</xdr:colOff>
      <xdr:row>55</xdr:row>
      <xdr:rowOff>164252</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1130300" y="9561659"/>
          <a:ext cx="889000" cy="3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59379</xdr:rowOff>
    </xdr:from>
    <xdr:to>
      <xdr:col>24</xdr:col>
      <xdr:colOff>114300</xdr:colOff>
      <xdr:row>55</xdr:row>
      <xdr:rowOff>160979</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48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82256</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34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106265</xdr:rowOff>
    </xdr:from>
    <xdr:to>
      <xdr:col>20</xdr:col>
      <xdr:colOff>38100</xdr:colOff>
      <xdr:row>56</xdr:row>
      <xdr:rowOff>36415</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5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52942</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3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87094</xdr:rowOff>
    </xdr:from>
    <xdr:to>
      <xdr:col>15</xdr:col>
      <xdr:colOff>101600</xdr:colOff>
      <xdr:row>56</xdr:row>
      <xdr:rowOff>17244</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5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33771</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29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81109</xdr:rowOff>
    </xdr:from>
    <xdr:to>
      <xdr:col>10</xdr:col>
      <xdr:colOff>165100</xdr:colOff>
      <xdr:row>56</xdr:row>
      <xdr:rowOff>11259</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5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27786</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19795" y="928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113452</xdr:rowOff>
    </xdr:from>
    <xdr:to>
      <xdr:col>6</xdr:col>
      <xdr:colOff>38100</xdr:colOff>
      <xdr:row>56</xdr:row>
      <xdr:rowOff>43602</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5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60129</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30795" y="931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xmlns=""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xmlns=""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xmlns=""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95444</xdr:rowOff>
    </xdr:from>
    <xdr:to>
      <xdr:col>24</xdr:col>
      <xdr:colOff>63500</xdr:colOff>
      <xdr:row>78</xdr:row>
      <xdr:rowOff>96906</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3797300" y="13468544"/>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xmlns=""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xmlns=""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84471</xdr:rowOff>
    </xdr:from>
    <xdr:to>
      <xdr:col>19</xdr:col>
      <xdr:colOff>177800</xdr:colOff>
      <xdr:row>78</xdr:row>
      <xdr:rowOff>95444</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2908300" y="1345757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xmlns=""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xmlns=""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84471</xdr:rowOff>
    </xdr:from>
    <xdr:to>
      <xdr:col>15</xdr:col>
      <xdr:colOff>50800</xdr:colOff>
      <xdr:row>78</xdr:row>
      <xdr:rowOff>92357</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2019300" y="13457571"/>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83350</xdr:rowOff>
    </xdr:from>
    <xdr:to>
      <xdr:col>10</xdr:col>
      <xdr:colOff>114300</xdr:colOff>
      <xdr:row>78</xdr:row>
      <xdr:rowOff>92357</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1130300" y="13456450"/>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xmlns=""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46106</xdr:rowOff>
    </xdr:from>
    <xdr:to>
      <xdr:col>24</xdr:col>
      <xdr:colOff>114300</xdr:colOff>
      <xdr:row>78</xdr:row>
      <xdr:rowOff>147706</xdr:rowOff>
    </xdr:to>
    <xdr:sp macro="" textlink="">
      <xdr:nvSpPr>
        <xdr:cNvPr id="192" name="楕円 191">
          <a:extLst>
            <a:ext uri="{FF2B5EF4-FFF2-40B4-BE49-F238E27FC236}">
              <a16:creationId xmlns:a16="http://schemas.microsoft.com/office/drawing/2014/main" xmlns="" id="{00000000-0008-0000-0600-0000C0000000}"/>
            </a:ext>
          </a:extLst>
        </xdr:cNvPr>
        <xdr:cNvSpPr/>
      </xdr:nvSpPr>
      <xdr:spPr>
        <a:xfrm>
          <a:off x="4584700" y="134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132483</xdr:rowOff>
    </xdr:from>
    <xdr:ext cx="469744" cy="259045"/>
    <xdr:sp macro="" textlink="">
      <xdr:nvSpPr>
        <xdr:cNvPr id="193" name="維持補修費該当値テキスト">
          <a:extLst>
            <a:ext uri="{FF2B5EF4-FFF2-40B4-BE49-F238E27FC236}">
              <a16:creationId xmlns:a16="http://schemas.microsoft.com/office/drawing/2014/main" xmlns="" id="{00000000-0008-0000-0600-0000C1000000}"/>
            </a:ext>
          </a:extLst>
        </xdr:cNvPr>
        <xdr:cNvSpPr txBox="1"/>
      </xdr:nvSpPr>
      <xdr:spPr>
        <a:xfrm>
          <a:off x="4686300" y="133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44644</xdr:rowOff>
    </xdr:from>
    <xdr:to>
      <xdr:col>20</xdr:col>
      <xdr:colOff>38100</xdr:colOff>
      <xdr:row>78</xdr:row>
      <xdr:rowOff>146244</xdr:rowOff>
    </xdr:to>
    <xdr:sp macro="" textlink="">
      <xdr:nvSpPr>
        <xdr:cNvPr id="194" name="楕円 193">
          <a:extLst>
            <a:ext uri="{FF2B5EF4-FFF2-40B4-BE49-F238E27FC236}">
              <a16:creationId xmlns:a16="http://schemas.microsoft.com/office/drawing/2014/main" xmlns="" id="{00000000-0008-0000-0600-0000C2000000}"/>
            </a:ext>
          </a:extLst>
        </xdr:cNvPr>
        <xdr:cNvSpPr/>
      </xdr:nvSpPr>
      <xdr:spPr>
        <a:xfrm>
          <a:off x="3746500" y="134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137371</xdr:rowOff>
    </xdr:from>
    <xdr:ext cx="469744"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3562428" y="1351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33671</xdr:rowOff>
    </xdr:from>
    <xdr:to>
      <xdr:col>15</xdr:col>
      <xdr:colOff>101600</xdr:colOff>
      <xdr:row>78</xdr:row>
      <xdr:rowOff>135271</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2857500" y="134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126398</xdr:rowOff>
    </xdr:from>
    <xdr:ext cx="469744"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2673428" y="134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41557</xdr:rowOff>
    </xdr:from>
    <xdr:to>
      <xdr:col>10</xdr:col>
      <xdr:colOff>165100</xdr:colOff>
      <xdr:row>78</xdr:row>
      <xdr:rowOff>143157</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1968500" y="134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134284</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1784428" y="1350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32550</xdr:rowOff>
    </xdr:from>
    <xdr:to>
      <xdr:col>6</xdr:col>
      <xdr:colOff>38100</xdr:colOff>
      <xdr:row>78</xdr:row>
      <xdr:rowOff>134150</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1079500" y="134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125277</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895428" y="134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xmlns=""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xmlns=""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xmlns=""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xmlns=""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xmlns=""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xmlns=""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xmlns=""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142672</xdr:rowOff>
    </xdr:from>
    <xdr:to>
      <xdr:col>24</xdr:col>
      <xdr:colOff>63500</xdr:colOff>
      <xdr:row>96</xdr:row>
      <xdr:rowOff>17311</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flipV="1">
          <a:off x="3797300" y="16430422"/>
          <a:ext cx="8382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xmlns=""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xmlns=""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152476</xdr:rowOff>
    </xdr:from>
    <xdr:to>
      <xdr:col>19</xdr:col>
      <xdr:colOff>177800</xdr:colOff>
      <xdr:row>96</xdr:row>
      <xdr:rowOff>17311</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2908300" y="16440226"/>
          <a:ext cx="889000" cy="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xmlns=""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xmlns=""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134429</xdr:rowOff>
    </xdr:from>
    <xdr:to>
      <xdr:col>15</xdr:col>
      <xdr:colOff>50800</xdr:colOff>
      <xdr:row>95</xdr:row>
      <xdr:rowOff>152476</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2019300" y="16422179"/>
          <a:ext cx="8890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134429</xdr:rowOff>
    </xdr:from>
    <xdr:to>
      <xdr:col>10</xdr:col>
      <xdr:colOff>114300</xdr:colOff>
      <xdr:row>96</xdr:row>
      <xdr:rowOff>78676</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1130300" y="16422179"/>
          <a:ext cx="889000" cy="1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xmlns=""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xmlns=""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91872</xdr:rowOff>
    </xdr:from>
    <xdr:to>
      <xdr:col>24</xdr:col>
      <xdr:colOff>114300</xdr:colOff>
      <xdr:row>96</xdr:row>
      <xdr:rowOff>22022</xdr:rowOff>
    </xdr:to>
    <xdr:sp macro="" textlink="">
      <xdr:nvSpPr>
        <xdr:cNvPr id="250" name="楕円 249">
          <a:extLst>
            <a:ext uri="{FF2B5EF4-FFF2-40B4-BE49-F238E27FC236}">
              <a16:creationId xmlns:a16="http://schemas.microsoft.com/office/drawing/2014/main" xmlns="" id="{00000000-0008-0000-0600-0000FA000000}"/>
            </a:ext>
          </a:extLst>
        </xdr:cNvPr>
        <xdr:cNvSpPr/>
      </xdr:nvSpPr>
      <xdr:spPr>
        <a:xfrm>
          <a:off x="4584700" y="163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114749</xdr:rowOff>
    </xdr:from>
    <xdr:ext cx="599010" cy="259045"/>
    <xdr:sp macro="" textlink="">
      <xdr:nvSpPr>
        <xdr:cNvPr id="251" name="扶助費該当値テキスト">
          <a:extLst>
            <a:ext uri="{FF2B5EF4-FFF2-40B4-BE49-F238E27FC236}">
              <a16:creationId xmlns:a16="http://schemas.microsoft.com/office/drawing/2014/main" xmlns="" id="{00000000-0008-0000-0600-0000FB000000}"/>
            </a:ext>
          </a:extLst>
        </xdr:cNvPr>
        <xdr:cNvSpPr txBox="1"/>
      </xdr:nvSpPr>
      <xdr:spPr>
        <a:xfrm>
          <a:off x="4686300" y="1623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137961</xdr:rowOff>
    </xdr:from>
    <xdr:to>
      <xdr:col>20</xdr:col>
      <xdr:colOff>38100</xdr:colOff>
      <xdr:row>96</xdr:row>
      <xdr:rowOff>68111</xdr:rowOff>
    </xdr:to>
    <xdr:sp macro="" textlink="">
      <xdr:nvSpPr>
        <xdr:cNvPr id="252" name="楕円 251">
          <a:extLst>
            <a:ext uri="{FF2B5EF4-FFF2-40B4-BE49-F238E27FC236}">
              <a16:creationId xmlns:a16="http://schemas.microsoft.com/office/drawing/2014/main" xmlns="" id="{00000000-0008-0000-0600-0000FC000000}"/>
            </a:ext>
          </a:extLst>
        </xdr:cNvPr>
        <xdr:cNvSpPr/>
      </xdr:nvSpPr>
      <xdr:spPr>
        <a:xfrm>
          <a:off x="3746500" y="164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84638</xdr:rowOff>
    </xdr:from>
    <xdr:ext cx="59901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497795" y="1620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101676</xdr:rowOff>
    </xdr:from>
    <xdr:to>
      <xdr:col>15</xdr:col>
      <xdr:colOff>101600</xdr:colOff>
      <xdr:row>96</xdr:row>
      <xdr:rowOff>31826</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2857500" y="163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48353</xdr:rowOff>
    </xdr:from>
    <xdr:ext cx="59901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2608795" y="1616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83629</xdr:rowOff>
    </xdr:from>
    <xdr:to>
      <xdr:col>10</xdr:col>
      <xdr:colOff>165100</xdr:colOff>
      <xdr:row>96</xdr:row>
      <xdr:rowOff>13779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1968500" y="163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30306</xdr:rowOff>
    </xdr:from>
    <xdr:ext cx="59901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1719795" y="1614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27876</xdr:rowOff>
    </xdr:from>
    <xdr:to>
      <xdr:col>6</xdr:col>
      <xdr:colOff>38100</xdr:colOff>
      <xdr:row>96</xdr:row>
      <xdr:rowOff>129476</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1079500" y="164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146003</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863111" y="162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xmlns=""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xmlns=""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xmlns=""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xmlns=""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xmlns=""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xmlns=""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xmlns=""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xmlns=""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xmlns=""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xmlns=""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61376</xdr:rowOff>
    </xdr:from>
    <xdr:to>
      <xdr:col>55</xdr:col>
      <xdr:colOff>0</xdr:colOff>
      <xdr:row>34</xdr:row>
      <xdr:rowOff>75315</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flipV="1">
          <a:off x="9639300" y="5890676"/>
          <a:ext cx="838200" cy="1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xmlns=""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xmlns=""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75315</xdr:rowOff>
    </xdr:from>
    <xdr:to>
      <xdr:col>50</xdr:col>
      <xdr:colOff>114300</xdr:colOff>
      <xdr:row>34</xdr:row>
      <xdr:rowOff>75572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8750300" y="5904615"/>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xmlns=""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xmlns=""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75572</xdr:rowOff>
    </xdr:from>
    <xdr:to>
      <xdr:col>45</xdr:col>
      <xdr:colOff>177800</xdr:colOff>
      <xdr:row>34</xdr:row>
      <xdr:rowOff>125801</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7861300" y="5904872"/>
          <a:ext cx="889000" cy="5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xmlns=""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xmlns=""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102330</xdr:rowOff>
    </xdr:from>
    <xdr:to>
      <xdr:col>41</xdr:col>
      <xdr:colOff>50800</xdr:colOff>
      <xdr:row>34</xdr:row>
      <xdr:rowOff>125801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6972300" y="5931630"/>
          <a:ext cx="889000" cy="2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10576</xdr:rowOff>
    </xdr:from>
    <xdr:to>
      <xdr:col>55</xdr:col>
      <xdr:colOff>50800</xdr:colOff>
      <xdr:row>34</xdr:row>
      <xdr:rowOff>112176</xdr:rowOff>
    </xdr:to>
    <xdr:sp macro="" textlink="">
      <xdr:nvSpPr>
        <xdr:cNvPr id="303" name="楕円 302">
          <a:extLst>
            <a:ext uri="{FF2B5EF4-FFF2-40B4-BE49-F238E27FC236}">
              <a16:creationId xmlns:a16="http://schemas.microsoft.com/office/drawing/2014/main" xmlns="" id="{00000000-0008-0000-0600-00002F010000}"/>
            </a:ext>
          </a:extLst>
        </xdr:cNvPr>
        <xdr:cNvSpPr/>
      </xdr:nvSpPr>
      <xdr:spPr>
        <a:xfrm>
          <a:off x="10426700" y="58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33453</xdr:rowOff>
    </xdr:from>
    <xdr:ext cx="599010" cy="259045"/>
    <xdr:sp macro="" textlink="">
      <xdr:nvSpPr>
        <xdr:cNvPr id="304" name="補助費等該当値テキスト">
          <a:extLst>
            <a:ext uri="{FF2B5EF4-FFF2-40B4-BE49-F238E27FC236}">
              <a16:creationId xmlns:a16="http://schemas.microsoft.com/office/drawing/2014/main" xmlns="" id="{00000000-0008-0000-0600-000030010000}"/>
            </a:ext>
          </a:extLst>
        </xdr:cNvPr>
        <xdr:cNvSpPr txBox="1"/>
      </xdr:nvSpPr>
      <xdr:spPr>
        <a:xfrm>
          <a:off x="10528300" y="569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24515</xdr:rowOff>
    </xdr:from>
    <xdr:to>
      <xdr:col>50</xdr:col>
      <xdr:colOff>165100</xdr:colOff>
      <xdr:row>34</xdr:row>
      <xdr:rowOff>126115</xdr:rowOff>
    </xdr:to>
    <xdr:sp macro="" textlink="">
      <xdr:nvSpPr>
        <xdr:cNvPr id="305" name="楕円 304">
          <a:extLst>
            <a:ext uri="{FF2B5EF4-FFF2-40B4-BE49-F238E27FC236}">
              <a16:creationId xmlns:a16="http://schemas.microsoft.com/office/drawing/2014/main" xmlns="" id="{00000000-0008-0000-0600-000031010000}"/>
            </a:ext>
          </a:extLst>
        </xdr:cNvPr>
        <xdr:cNvSpPr/>
      </xdr:nvSpPr>
      <xdr:spPr>
        <a:xfrm>
          <a:off x="9588500" y="58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142642</xdr:rowOff>
    </xdr:from>
    <xdr:ext cx="59901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9339795" y="562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24772</xdr:rowOff>
    </xdr:from>
    <xdr:to>
      <xdr:col>46</xdr:col>
      <xdr:colOff>38100</xdr:colOff>
      <xdr:row>34</xdr:row>
      <xdr:rowOff>126372</xdr:rowOff>
    </xdr:to>
    <xdr:sp macro="" textlink="">
      <xdr:nvSpPr>
        <xdr:cNvPr id="307" name="楕円 306">
          <a:extLst>
            <a:ext uri="{FF2B5EF4-FFF2-40B4-BE49-F238E27FC236}">
              <a16:creationId xmlns:a16="http://schemas.microsoft.com/office/drawing/2014/main" xmlns="" id="{00000000-0008-0000-0600-000033010000}"/>
            </a:ext>
          </a:extLst>
        </xdr:cNvPr>
        <xdr:cNvSpPr/>
      </xdr:nvSpPr>
      <xdr:spPr>
        <a:xfrm>
          <a:off x="8699500" y="58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142899</xdr:rowOff>
    </xdr:from>
    <xdr:ext cx="59901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450795" y="562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75001</xdr:rowOff>
    </xdr:from>
    <xdr:to>
      <xdr:col>41</xdr:col>
      <xdr:colOff>101600</xdr:colOff>
      <xdr:row>35</xdr:row>
      <xdr:rowOff>5151</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7810500" y="590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21678</xdr:rowOff>
    </xdr:from>
    <xdr:ext cx="59901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561795" y="567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51530</xdr:rowOff>
    </xdr:from>
    <xdr:to>
      <xdr:col>36</xdr:col>
      <xdr:colOff>165100</xdr:colOff>
      <xdr:row>34</xdr:row>
      <xdr:rowOff>153130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6921500" y="58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169657</xdr:rowOff>
    </xdr:from>
    <xdr:ext cx="59901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672795" y="56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xmlns=""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xmlns=""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xmlns=""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xmlns=""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xmlns=""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xmlns=""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xmlns=""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xmlns=""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xmlns=""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xmlns=""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xmlns=""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xmlns=""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xmlns=""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xmlns=""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xmlns=""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156168</xdr:rowOff>
    </xdr:from>
    <xdr:to>
      <xdr:col>55</xdr:col>
      <xdr:colOff>0</xdr:colOff>
      <xdr:row>55</xdr:row>
      <xdr:rowOff>142256</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9639300" y="9414468"/>
          <a:ext cx="838200" cy="15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xmlns=""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xmlns=""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62054</xdr:rowOff>
    </xdr:from>
    <xdr:to>
      <xdr:col>50</xdr:col>
      <xdr:colOff>114300</xdr:colOff>
      <xdr:row>54</xdr:row>
      <xdr:rowOff>156168</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8750300" y="9320354"/>
          <a:ext cx="889000" cy="9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xmlns=""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62054</xdr:rowOff>
    </xdr:from>
    <xdr:to>
      <xdr:col>45</xdr:col>
      <xdr:colOff>177800</xdr:colOff>
      <xdr:row>55</xdr:row>
      <xdr:rowOff>126167</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7861300" y="9320354"/>
          <a:ext cx="889000" cy="2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xmlns=""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xmlns="" id="{00000000-0008-0000-06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75390</xdr:rowOff>
    </xdr:from>
    <xdr:to>
      <xdr:col>41</xdr:col>
      <xdr:colOff>50800</xdr:colOff>
      <xdr:row>55</xdr:row>
      <xdr:rowOff>126167</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6972300" y="9505140"/>
          <a:ext cx="889000" cy="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91456</xdr:rowOff>
    </xdr:from>
    <xdr:to>
      <xdr:col>55</xdr:col>
      <xdr:colOff>50800</xdr:colOff>
      <xdr:row>56</xdr:row>
      <xdr:rowOff>21606</xdr:rowOff>
    </xdr:to>
    <xdr:sp macro="" textlink="">
      <xdr:nvSpPr>
        <xdr:cNvPr id="358" name="楕円 357">
          <a:extLst>
            <a:ext uri="{FF2B5EF4-FFF2-40B4-BE49-F238E27FC236}">
              <a16:creationId xmlns:a16="http://schemas.microsoft.com/office/drawing/2014/main" xmlns="" id="{00000000-0008-0000-0600-000066010000}"/>
            </a:ext>
          </a:extLst>
        </xdr:cNvPr>
        <xdr:cNvSpPr/>
      </xdr:nvSpPr>
      <xdr:spPr>
        <a:xfrm>
          <a:off x="10426700" y="952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114333</xdr:rowOff>
    </xdr:from>
    <xdr:ext cx="599010" cy="259045"/>
    <xdr:sp macro="" textlink="">
      <xdr:nvSpPr>
        <xdr:cNvPr id="359" name="普通建設事業費該当値テキスト">
          <a:extLst>
            <a:ext uri="{FF2B5EF4-FFF2-40B4-BE49-F238E27FC236}">
              <a16:creationId xmlns:a16="http://schemas.microsoft.com/office/drawing/2014/main" xmlns="" id="{00000000-0008-0000-0600-000067010000}"/>
            </a:ext>
          </a:extLst>
        </xdr:cNvPr>
        <xdr:cNvSpPr txBox="1"/>
      </xdr:nvSpPr>
      <xdr:spPr>
        <a:xfrm>
          <a:off x="10528300" y="937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105368</xdr:rowOff>
    </xdr:from>
    <xdr:to>
      <xdr:col>50</xdr:col>
      <xdr:colOff>165100</xdr:colOff>
      <xdr:row>55</xdr:row>
      <xdr:rowOff>35518</xdr:rowOff>
    </xdr:to>
    <xdr:sp macro="" textlink="">
      <xdr:nvSpPr>
        <xdr:cNvPr id="360" name="楕円 359">
          <a:extLst>
            <a:ext uri="{FF2B5EF4-FFF2-40B4-BE49-F238E27FC236}">
              <a16:creationId xmlns:a16="http://schemas.microsoft.com/office/drawing/2014/main" xmlns="" id="{00000000-0008-0000-0600-000068010000}"/>
            </a:ext>
          </a:extLst>
        </xdr:cNvPr>
        <xdr:cNvSpPr/>
      </xdr:nvSpPr>
      <xdr:spPr>
        <a:xfrm>
          <a:off x="9588500" y="93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52045</xdr:rowOff>
    </xdr:from>
    <xdr:ext cx="59901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9339795" y="913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11254</xdr:rowOff>
    </xdr:from>
    <xdr:to>
      <xdr:col>46</xdr:col>
      <xdr:colOff>38100</xdr:colOff>
      <xdr:row>54</xdr:row>
      <xdr:rowOff>112854</xdr:rowOff>
    </xdr:to>
    <xdr:sp macro="" textlink="">
      <xdr:nvSpPr>
        <xdr:cNvPr id="362" name="楕円 361">
          <a:extLst>
            <a:ext uri="{FF2B5EF4-FFF2-40B4-BE49-F238E27FC236}">
              <a16:creationId xmlns:a16="http://schemas.microsoft.com/office/drawing/2014/main" xmlns="" id="{00000000-0008-0000-0600-00006A010000}"/>
            </a:ext>
          </a:extLst>
        </xdr:cNvPr>
        <xdr:cNvSpPr/>
      </xdr:nvSpPr>
      <xdr:spPr>
        <a:xfrm>
          <a:off x="8699500" y="926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129381</xdr:rowOff>
    </xdr:from>
    <xdr:ext cx="59901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450795" y="904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75367</xdr:rowOff>
    </xdr:from>
    <xdr:to>
      <xdr:col>41</xdr:col>
      <xdr:colOff>101600</xdr:colOff>
      <xdr:row>56</xdr:row>
      <xdr:rowOff>5517</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7810500" y="950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22044</xdr:rowOff>
    </xdr:from>
    <xdr:ext cx="59901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7561795" y="928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24590</xdr:rowOff>
    </xdr:from>
    <xdr:to>
      <xdr:col>36</xdr:col>
      <xdr:colOff>165100</xdr:colOff>
      <xdr:row>55</xdr:row>
      <xdr:rowOff>126190</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6921500" y="945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142717</xdr:rowOff>
    </xdr:from>
    <xdr:ext cx="59901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672795" y="922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xmlns=""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xmlns=""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xmlns=""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xmlns=""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xmlns=""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xmlns=""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xmlns=""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xmlns=""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xmlns=""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xmlns=""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xmlns=""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xmlns=""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xmlns=""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xmlns=""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85072</xdr:rowOff>
    </xdr:from>
    <xdr:to>
      <xdr:col>55</xdr:col>
      <xdr:colOff>0</xdr:colOff>
      <xdr:row>78</xdr:row>
      <xdr:rowOff>153415</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9639300" y="13458172"/>
          <a:ext cx="838200" cy="6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xmlns=""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xmlns=""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85072</xdr:rowOff>
    </xdr:from>
    <xdr:to>
      <xdr:col>50</xdr:col>
      <xdr:colOff>114300</xdr:colOff>
      <xdr:row>78</xdr:row>
      <xdr:rowOff>100068</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8750300" y="13458172"/>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xmlns=""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100068</xdr:rowOff>
    </xdr:from>
    <xdr:to>
      <xdr:col>45</xdr:col>
      <xdr:colOff>177800</xdr:colOff>
      <xdr:row>78</xdr:row>
      <xdr:rowOff>139739</xdr:rowOff>
    </xdr:to>
    <xdr:cxnSp macro="">
      <xdr:nvCxnSpPr>
        <xdr:cNvPr id="402" name="直線コネクタ 401">
          <a:extLst>
            <a:ext uri="{FF2B5EF4-FFF2-40B4-BE49-F238E27FC236}">
              <a16:creationId xmlns:a16="http://schemas.microsoft.com/office/drawing/2014/main" xmlns="" id="{00000000-0008-0000-0600-000092010000}"/>
            </a:ext>
          </a:extLst>
        </xdr:cNvPr>
        <xdr:cNvCxnSpPr/>
      </xdr:nvCxnSpPr>
      <xdr:spPr>
        <a:xfrm flipV="1">
          <a:off x="7861300" y="13473168"/>
          <a:ext cx="889000" cy="3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xmlns=""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xmlns=""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3629</xdr:rowOff>
    </xdr:from>
    <xdr:to>
      <xdr:col>41</xdr:col>
      <xdr:colOff>50800</xdr:colOff>
      <xdr:row>78</xdr:row>
      <xdr:rowOff>139739</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6972300" y="13205279"/>
          <a:ext cx="889000" cy="30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xmlns=""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102615</xdr:rowOff>
    </xdr:from>
    <xdr:to>
      <xdr:col>55</xdr:col>
      <xdr:colOff>50800</xdr:colOff>
      <xdr:row>79</xdr:row>
      <xdr:rowOff>32765</xdr:rowOff>
    </xdr:to>
    <xdr:sp macro="" textlink="">
      <xdr:nvSpPr>
        <xdr:cNvPr id="415" name="楕円 414">
          <a:extLst>
            <a:ext uri="{FF2B5EF4-FFF2-40B4-BE49-F238E27FC236}">
              <a16:creationId xmlns:a16="http://schemas.microsoft.com/office/drawing/2014/main" xmlns="" id="{00000000-0008-0000-0600-00009F010000}"/>
            </a:ext>
          </a:extLst>
        </xdr:cNvPr>
        <xdr:cNvSpPr/>
      </xdr:nvSpPr>
      <xdr:spPr>
        <a:xfrm>
          <a:off x="10426700" y="134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17542</xdr:rowOff>
    </xdr:from>
    <xdr:ext cx="469744" cy="259045"/>
    <xdr:sp macro="" textlink="">
      <xdr:nvSpPr>
        <xdr:cNvPr id="416" name="普通建設事業費 （ うち新規整備　）該当値テキスト">
          <a:extLst>
            <a:ext uri="{FF2B5EF4-FFF2-40B4-BE49-F238E27FC236}">
              <a16:creationId xmlns:a16="http://schemas.microsoft.com/office/drawing/2014/main" xmlns="" id="{00000000-0008-0000-0600-0000A0010000}"/>
            </a:ext>
          </a:extLst>
        </xdr:cNvPr>
        <xdr:cNvSpPr txBox="1"/>
      </xdr:nvSpPr>
      <xdr:spPr>
        <a:xfrm>
          <a:off x="10528300" y="1339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34272</xdr:rowOff>
    </xdr:from>
    <xdr:to>
      <xdr:col>50</xdr:col>
      <xdr:colOff>165100</xdr:colOff>
      <xdr:row>78</xdr:row>
      <xdr:rowOff>135872</xdr:rowOff>
    </xdr:to>
    <xdr:sp macro="" textlink="">
      <xdr:nvSpPr>
        <xdr:cNvPr id="417" name="楕円 416">
          <a:extLst>
            <a:ext uri="{FF2B5EF4-FFF2-40B4-BE49-F238E27FC236}">
              <a16:creationId xmlns:a16="http://schemas.microsoft.com/office/drawing/2014/main" xmlns="" id="{00000000-0008-0000-0600-0000A1010000}"/>
            </a:ext>
          </a:extLst>
        </xdr:cNvPr>
        <xdr:cNvSpPr/>
      </xdr:nvSpPr>
      <xdr:spPr>
        <a:xfrm>
          <a:off x="9588500" y="134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126999</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372111" y="1350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49268</xdr:rowOff>
    </xdr:from>
    <xdr:to>
      <xdr:col>46</xdr:col>
      <xdr:colOff>38100</xdr:colOff>
      <xdr:row>78</xdr:row>
      <xdr:rowOff>150868</xdr:rowOff>
    </xdr:to>
    <xdr:sp macro="" textlink="">
      <xdr:nvSpPr>
        <xdr:cNvPr id="419" name="楕円 418">
          <a:extLst>
            <a:ext uri="{FF2B5EF4-FFF2-40B4-BE49-F238E27FC236}">
              <a16:creationId xmlns:a16="http://schemas.microsoft.com/office/drawing/2014/main" xmlns="" id="{00000000-0008-0000-0600-0000A3010000}"/>
            </a:ext>
          </a:extLst>
        </xdr:cNvPr>
        <xdr:cNvSpPr/>
      </xdr:nvSpPr>
      <xdr:spPr>
        <a:xfrm>
          <a:off x="8699500" y="134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141995</xdr:rowOff>
    </xdr:from>
    <xdr:ext cx="534377"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483111" y="1351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88939</xdr:rowOff>
    </xdr:from>
    <xdr:to>
      <xdr:col>41</xdr:col>
      <xdr:colOff>101600</xdr:colOff>
      <xdr:row>79</xdr:row>
      <xdr:rowOff>19089</xdr:rowOff>
    </xdr:to>
    <xdr:sp macro="" textlink="">
      <xdr:nvSpPr>
        <xdr:cNvPr id="421" name="楕円 420">
          <a:extLst>
            <a:ext uri="{FF2B5EF4-FFF2-40B4-BE49-F238E27FC236}">
              <a16:creationId xmlns:a16="http://schemas.microsoft.com/office/drawing/2014/main" xmlns="" id="{00000000-0008-0000-0600-0000A5010000}"/>
            </a:ext>
          </a:extLst>
        </xdr:cNvPr>
        <xdr:cNvSpPr/>
      </xdr:nvSpPr>
      <xdr:spPr>
        <a:xfrm>
          <a:off x="7810500" y="134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10216</xdr:rowOff>
    </xdr:from>
    <xdr:ext cx="469744"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26428" y="1355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124279</xdr:rowOff>
    </xdr:from>
    <xdr:to>
      <xdr:col>36</xdr:col>
      <xdr:colOff>165100</xdr:colOff>
      <xdr:row>77</xdr:row>
      <xdr:rowOff>54429</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6921500" y="131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70957</xdr:rowOff>
    </xdr:from>
    <xdr:ext cx="534377"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6705111" y="129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xmlns=""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xmlns=""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xmlns=""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97151</xdr:rowOff>
    </xdr:from>
    <xdr:to>
      <xdr:col>55</xdr:col>
      <xdr:colOff>0</xdr:colOff>
      <xdr:row>95</xdr:row>
      <xdr:rowOff>140759</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flipV="1">
          <a:off x="9639300" y="16384901"/>
          <a:ext cx="838200" cy="4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xmlns=""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xmlns=""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109060</xdr:rowOff>
    </xdr:from>
    <xdr:to>
      <xdr:col>50</xdr:col>
      <xdr:colOff>114300</xdr:colOff>
      <xdr:row>95</xdr:row>
      <xdr:rowOff>140759</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8750300" y="16225360"/>
          <a:ext cx="889000" cy="20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xmlns=""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109060</xdr:rowOff>
    </xdr:from>
    <xdr:to>
      <xdr:col>45</xdr:col>
      <xdr:colOff>177800</xdr:colOff>
      <xdr:row>95</xdr:row>
      <xdr:rowOff>155023</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7861300" y="16225360"/>
          <a:ext cx="889000" cy="21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155023</xdr:rowOff>
    </xdr:from>
    <xdr:to>
      <xdr:col>41</xdr:col>
      <xdr:colOff>50800</xdr:colOff>
      <xdr:row>97</xdr:row>
      <xdr:rowOff>30711</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6972300" y="16442773"/>
          <a:ext cx="889000" cy="21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46351</xdr:rowOff>
    </xdr:from>
    <xdr:to>
      <xdr:col>55</xdr:col>
      <xdr:colOff>50800</xdr:colOff>
      <xdr:row>95</xdr:row>
      <xdr:rowOff>147951</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10426700" y="163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69228</xdr:rowOff>
    </xdr:from>
    <xdr:ext cx="534377"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618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89959</xdr:rowOff>
    </xdr:from>
    <xdr:to>
      <xdr:col>50</xdr:col>
      <xdr:colOff>165100</xdr:colOff>
      <xdr:row>96</xdr:row>
      <xdr:rowOff>20109</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9588500" y="163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36636</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15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58260</xdr:rowOff>
    </xdr:from>
    <xdr:to>
      <xdr:col>46</xdr:col>
      <xdr:colOff>38100</xdr:colOff>
      <xdr:row>94</xdr:row>
      <xdr:rowOff>159860</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8699500" y="161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4937</xdr:rowOff>
    </xdr:from>
    <xdr:ext cx="59901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50795" y="1594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104223</xdr:rowOff>
    </xdr:from>
    <xdr:to>
      <xdr:col>41</xdr:col>
      <xdr:colOff>101600</xdr:colOff>
      <xdr:row>96</xdr:row>
      <xdr:rowOff>34373</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7810500" y="163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50900</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16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151361</xdr:rowOff>
    </xdr:from>
    <xdr:to>
      <xdr:col>36</xdr:col>
      <xdr:colOff>165100</xdr:colOff>
      <xdr:row>97</xdr:row>
      <xdr:rowOff>81511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6921500" y="1661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98038</xdr:rowOff>
    </xdr:from>
    <xdr:ext cx="534377"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6705111" y="1638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xmlns=""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xmlns=""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xmlns=""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xmlns=""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54481</xdr:rowOff>
    </xdr:from>
    <xdr:to>
      <xdr:col>85</xdr:col>
      <xdr:colOff>127000</xdr:colOff>
      <xdr:row>35</xdr:row>
      <xdr:rowOff>16664</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flipV="1">
          <a:off x="15481300" y="5197981"/>
          <a:ext cx="838200" cy="81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a:extLst>
            <a:ext uri="{FF2B5EF4-FFF2-40B4-BE49-F238E27FC236}">
              <a16:creationId xmlns:a16="http://schemas.microsoft.com/office/drawing/2014/main" xmlns="" id="{00000000-0008-0000-0600-000001020000}"/>
            </a:ext>
          </a:extLst>
        </xdr:cNvPr>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16664</xdr:rowOff>
    </xdr:from>
    <xdr:to>
      <xdr:col>81</xdr:col>
      <xdr:colOff>50800</xdr:colOff>
      <xdr:row>39</xdr:row>
      <xdr:rowOff>10754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4592300" y="6017414"/>
          <a:ext cx="889000" cy="67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10754</xdr:rowOff>
    </xdr:from>
    <xdr:to>
      <xdr:col>76</xdr:col>
      <xdr:colOff>114300</xdr:colOff>
      <xdr:row>39</xdr:row>
      <xdr:rowOff>35638</xdr:rowOff>
    </xdr:to>
    <xdr:cxnSp macro="">
      <xdr:nvCxnSpPr>
        <xdr:cNvPr id="518" name="直線コネクタ 517">
          <a:extLst>
            <a:ext uri="{FF2B5EF4-FFF2-40B4-BE49-F238E27FC236}">
              <a16:creationId xmlns:a16="http://schemas.microsoft.com/office/drawing/2014/main" xmlns="" id="{00000000-0008-0000-0600-000006020000}"/>
            </a:ext>
          </a:extLst>
        </xdr:cNvPr>
        <xdr:cNvCxnSpPr/>
      </xdr:nvCxnSpPr>
      <xdr:spPr>
        <a:xfrm flipV="1">
          <a:off x="13703300" y="6697304"/>
          <a:ext cx="889000" cy="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xmlns=""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54497</xdr:rowOff>
    </xdr:from>
    <xdr:to>
      <xdr:col>71</xdr:col>
      <xdr:colOff>177800</xdr:colOff>
      <xdr:row>39</xdr:row>
      <xdr:rowOff>35638</xdr:rowOff>
    </xdr:to>
    <xdr:cxnSp macro="">
      <xdr:nvCxnSpPr>
        <xdr:cNvPr id="521" name="直線コネクタ 520">
          <a:extLst>
            <a:ext uri="{FF2B5EF4-FFF2-40B4-BE49-F238E27FC236}">
              <a16:creationId xmlns:a16="http://schemas.microsoft.com/office/drawing/2014/main" xmlns="" id="{00000000-0008-0000-0600-000009020000}"/>
            </a:ext>
          </a:extLst>
        </xdr:cNvPr>
        <xdr:cNvCxnSpPr/>
      </xdr:nvCxnSpPr>
      <xdr:spPr>
        <a:xfrm>
          <a:off x="12814300" y="6398147"/>
          <a:ext cx="889000" cy="3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3681</xdr:rowOff>
    </xdr:from>
    <xdr:to>
      <xdr:col>85</xdr:col>
      <xdr:colOff>177800</xdr:colOff>
      <xdr:row>30</xdr:row>
      <xdr:rowOff>105281</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6268700" y="5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105200</xdr:rowOff>
    </xdr:from>
    <xdr:ext cx="534377" cy="259045"/>
    <xdr:sp macro="" textlink="">
      <xdr:nvSpPr>
        <xdr:cNvPr id="532" name="災害復旧事業費該当値テキスト">
          <a:extLst>
            <a:ext uri="{FF2B5EF4-FFF2-40B4-BE49-F238E27FC236}">
              <a16:creationId xmlns:a16="http://schemas.microsoft.com/office/drawing/2014/main" xmlns="" id="{00000000-0008-0000-0600-000014020000}"/>
            </a:ext>
          </a:extLst>
        </xdr:cNvPr>
        <xdr:cNvSpPr txBox="1"/>
      </xdr:nvSpPr>
      <xdr:spPr>
        <a:xfrm>
          <a:off x="16370300" y="50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137314</xdr:rowOff>
    </xdr:from>
    <xdr:to>
      <xdr:col>81</xdr:col>
      <xdr:colOff>101600</xdr:colOff>
      <xdr:row>35</xdr:row>
      <xdr:rowOff>67464</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5430500" y="59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83991</xdr:rowOff>
    </xdr:from>
    <xdr:ext cx="534377"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5214111" y="574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131404</xdr:rowOff>
    </xdr:from>
    <xdr:to>
      <xdr:col>76</xdr:col>
      <xdr:colOff>165100</xdr:colOff>
      <xdr:row>39</xdr:row>
      <xdr:rowOff>61554</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4541500" y="664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78080</xdr:rowOff>
    </xdr:from>
    <xdr:ext cx="469744"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357428" y="642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156288</xdr:rowOff>
    </xdr:from>
    <xdr:to>
      <xdr:col>72</xdr:col>
      <xdr:colOff>38100</xdr:colOff>
      <xdr:row>39</xdr:row>
      <xdr:rowOff>86438</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3652500" y="66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77565</xdr:rowOff>
    </xdr:from>
    <xdr:ext cx="469744"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3468428" y="676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3697</xdr:rowOff>
    </xdr:from>
    <xdr:to>
      <xdr:col>67</xdr:col>
      <xdr:colOff>101600</xdr:colOff>
      <xdr:row>37</xdr:row>
      <xdr:rowOff>105297</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2763500" y="63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121824</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547111" y="61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xmlns=""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xmlns=""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xmlns=""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xmlns=""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xmlns=""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xmlns=""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xmlns=""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xmlns=""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xmlns=""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xmlns=""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xmlns=""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xmlns=""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xmlns=""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xmlns=""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xmlns=""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4643</xdr:rowOff>
    </xdr:from>
    <xdr:to>
      <xdr:col>85</xdr:col>
      <xdr:colOff>127000</xdr:colOff>
      <xdr:row>77</xdr:row>
      <xdr:rowOff>67672</xdr:rowOff>
    </xdr:to>
    <xdr:cxnSp macro="">
      <xdr:nvCxnSpPr>
        <xdr:cNvPr id="622" name="直線コネクタ 621">
          <a:extLst>
            <a:ext uri="{FF2B5EF4-FFF2-40B4-BE49-F238E27FC236}">
              <a16:creationId xmlns:a16="http://schemas.microsoft.com/office/drawing/2014/main" xmlns="" id="{00000000-0008-0000-0600-00006E020000}"/>
            </a:ext>
          </a:extLst>
        </xdr:cNvPr>
        <xdr:cNvCxnSpPr/>
      </xdr:nvCxnSpPr>
      <xdr:spPr>
        <a:xfrm>
          <a:off x="15481300" y="13206293"/>
          <a:ext cx="8382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xmlns=""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4643</xdr:rowOff>
    </xdr:from>
    <xdr:to>
      <xdr:col>81</xdr:col>
      <xdr:colOff>50800</xdr:colOff>
      <xdr:row>77</xdr:row>
      <xdr:rowOff>14362</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flipV="1">
          <a:off x="14592300" y="13206293"/>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xmlns=""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10139</xdr:rowOff>
    </xdr:from>
    <xdr:to>
      <xdr:col>76</xdr:col>
      <xdr:colOff>114300</xdr:colOff>
      <xdr:row>77</xdr:row>
      <xdr:rowOff>14362</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a:off x="13703300" y="13211789"/>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xmlns=""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138802</xdr:rowOff>
    </xdr:from>
    <xdr:to>
      <xdr:col>71</xdr:col>
      <xdr:colOff>177800</xdr:colOff>
      <xdr:row>77</xdr:row>
      <xdr:rowOff>10139</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a:off x="12814300" y="13169002"/>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xmlns=""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a:extLst>
            <a:ext uri="{FF2B5EF4-FFF2-40B4-BE49-F238E27FC236}">
              <a16:creationId xmlns:a16="http://schemas.microsoft.com/office/drawing/2014/main" xmlns="" id="{00000000-0008-0000-0600-00007B020000}"/>
            </a:ext>
          </a:extLst>
        </xdr:cNvPr>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16872</xdr:rowOff>
    </xdr:from>
    <xdr:to>
      <xdr:col>85</xdr:col>
      <xdr:colOff>177800</xdr:colOff>
      <xdr:row>77</xdr:row>
      <xdr:rowOff>118472</xdr:rowOff>
    </xdr:to>
    <xdr:sp macro="" textlink="">
      <xdr:nvSpPr>
        <xdr:cNvPr id="641" name="楕円 640">
          <a:extLst>
            <a:ext uri="{FF2B5EF4-FFF2-40B4-BE49-F238E27FC236}">
              <a16:creationId xmlns:a16="http://schemas.microsoft.com/office/drawing/2014/main" xmlns="" id="{00000000-0008-0000-0600-000081020000}"/>
            </a:ext>
          </a:extLst>
        </xdr:cNvPr>
        <xdr:cNvSpPr/>
      </xdr:nvSpPr>
      <xdr:spPr>
        <a:xfrm>
          <a:off x="16268700" y="132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39749</xdr:rowOff>
    </xdr:from>
    <xdr:ext cx="599010" cy="259045"/>
    <xdr:sp macro="" textlink="">
      <xdr:nvSpPr>
        <xdr:cNvPr id="642" name="公債費該当値テキスト">
          <a:extLst>
            <a:ext uri="{FF2B5EF4-FFF2-40B4-BE49-F238E27FC236}">
              <a16:creationId xmlns:a16="http://schemas.microsoft.com/office/drawing/2014/main" xmlns="" id="{00000000-0008-0000-0600-000082020000}"/>
            </a:ext>
          </a:extLst>
        </xdr:cNvPr>
        <xdr:cNvSpPr txBox="1"/>
      </xdr:nvSpPr>
      <xdr:spPr>
        <a:xfrm>
          <a:off x="16370300" y="1306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125293</xdr:rowOff>
    </xdr:from>
    <xdr:to>
      <xdr:col>81</xdr:col>
      <xdr:colOff>101600</xdr:colOff>
      <xdr:row>77</xdr:row>
      <xdr:rowOff>55443</xdr:rowOff>
    </xdr:to>
    <xdr:sp macro="" textlink="">
      <xdr:nvSpPr>
        <xdr:cNvPr id="643" name="楕円 642">
          <a:extLst>
            <a:ext uri="{FF2B5EF4-FFF2-40B4-BE49-F238E27FC236}">
              <a16:creationId xmlns:a16="http://schemas.microsoft.com/office/drawing/2014/main" xmlns="" id="{00000000-0008-0000-0600-000083020000}"/>
            </a:ext>
          </a:extLst>
        </xdr:cNvPr>
        <xdr:cNvSpPr/>
      </xdr:nvSpPr>
      <xdr:spPr>
        <a:xfrm>
          <a:off x="15430500" y="131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71970</xdr:rowOff>
    </xdr:from>
    <xdr:ext cx="59901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5181795" y="1293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135012</xdr:rowOff>
    </xdr:from>
    <xdr:to>
      <xdr:col>76</xdr:col>
      <xdr:colOff>165100</xdr:colOff>
      <xdr:row>77</xdr:row>
      <xdr:rowOff>65162</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4541500" y="131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81689</xdr:rowOff>
    </xdr:from>
    <xdr:ext cx="59901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4292795" y="1294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130789</xdr:rowOff>
    </xdr:from>
    <xdr:to>
      <xdr:col>72</xdr:col>
      <xdr:colOff>38100</xdr:colOff>
      <xdr:row>77</xdr:row>
      <xdr:rowOff>60939</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3652500" y="131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77467</xdr:rowOff>
    </xdr:from>
    <xdr:ext cx="599010"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3403795" y="1293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88002</xdr:rowOff>
    </xdr:from>
    <xdr:to>
      <xdr:col>67</xdr:col>
      <xdr:colOff>101600</xdr:colOff>
      <xdr:row>77</xdr:row>
      <xdr:rowOff>18152</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2763500" y="1311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34679</xdr:rowOff>
    </xdr:from>
    <xdr:ext cx="599010"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2514795" y="1289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xmlns=""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xmlns=""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xmlns=""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xmlns=""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xmlns=""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xmlns=""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xmlns=""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xmlns=""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80758</xdr:rowOff>
    </xdr:from>
    <xdr:to>
      <xdr:col>85</xdr:col>
      <xdr:colOff>127000</xdr:colOff>
      <xdr:row>98</xdr:row>
      <xdr:rowOff>90994</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flipV="1">
          <a:off x="15481300" y="16882858"/>
          <a:ext cx="838200" cy="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xmlns=""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90117</xdr:rowOff>
    </xdr:from>
    <xdr:to>
      <xdr:col>81</xdr:col>
      <xdr:colOff>50800</xdr:colOff>
      <xdr:row>98</xdr:row>
      <xdr:rowOff>90994</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4592300" y="16892217"/>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72848</xdr:rowOff>
    </xdr:from>
    <xdr:to>
      <xdr:col>76</xdr:col>
      <xdr:colOff>114300</xdr:colOff>
      <xdr:row>98</xdr:row>
      <xdr:rowOff>90117</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a:off x="13703300" y="16874948"/>
          <a:ext cx="8890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xmlns=""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61647</xdr:rowOff>
    </xdr:from>
    <xdr:to>
      <xdr:col>71</xdr:col>
      <xdr:colOff>177800</xdr:colOff>
      <xdr:row>98</xdr:row>
      <xdr:rowOff>72848</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2814300" y="1686374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29958</xdr:rowOff>
    </xdr:from>
    <xdr:to>
      <xdr:col>85</xdr:col>
      <xdr:colOff>177800</xdr:colOff>
      <xdr:row>98</xdr:row>
      <xdr:rowOff>131558</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6268700" y="168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a:extLst>
            <a:ext uri="{FF2B5EF4-FFF2-40B4-BE49-F238E27FC236}">
              <a16:creationId xmlns:a16="http://schemas.microsoft.com/office/drawing/2014/main" xmlns="" id="{00000000-0008-0000-0600-0000B9020000}"/>
            </a:ext>
          </a:extLst>
        </xdr:cNvPr>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40194</xdr:rowOff>
    </xdr:from>
    <xdr:to>
      <xdr:col>81</xdr:col>
      <xdr:colOff>101600</xdr:colOff>
      <xdr:row>98</xdr:row>
      <xdr:rowOff>141794</xdr:rowOff>
    </xdr:to>
    <xdr:sp macro="" textlink="">
      <xdr:nvSpPr>
        <xdr:cNvPr id="698" name="楕円 697">
          <a:extLst>
            <a:ext uri="{FF2B5EF4-FFF2-40B4-BE49-F238E27FC236}">
              <a16:creationId xmlns:a16="http://schemas.microsoft.com/office/drawing/2014/main" xmlns="" id="{00000000-0008-0000-0600-0000BA020000}"/>
            </a:ext>
          </a:extLst>
        </xdr:cNvPr>
        <xdr:cNvSpPr/>
      </xdr:nvSpPr>
      <xdr:spPr>
        <a:xfrm>
          <a:off x="15430500" y="168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132921</xdr:rowOff>
    </xdr:from>
    <xdr:ext cx="534377"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5214111" y="1693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39317</xdr:rowOff>
    </xdr:from>
    <xdr:to>
      <xdr:col>76</xdr:col>
      <xdr:colOff>165100</xdr:colOff>
      <xdr:row>98</xdr:row>
      <xdr:rowOff>140917</xdr:rowOff>
    </xdr:to>
    <xdr:sp macro="" textlink="">
      <xdr:nvSpPr>
        <xdr:cNvPr id="700" name="楕円 699">
          <a:extLst>
            <a:ext uri="{FF2B5EF4-FFF2-40B4-BE49-F238E27FC236}">
              <a16:creationId xmlns:a16="http://schemas.microsoft.com/office/drawing/2014/main" xmlns="" id="{00000000-0008-0000-0600-0000BC020000}"/>
            </a:ext>
          </a:extLst>
        </xdr:cNvPr>
        <xdr:cNvSpPr/>
      </xdr:nvSpPr>
      <xdr:spPr>
        <a:xfrm>
          <a:off x="14541500" y="1684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132044</xdr:rowOff>
    </xdr:from>
    <xdr:ext cx="534377"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4325111" y="1693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22048</xdr:rowOff>
    </xdr:from>
    <xdr:to>
      <xdr:col>72</xdr:col>
      <xdr:colOff>38100</xdr:colOff>
      <xdr:row>98</xdr:row>
      <xdr:rowOff>123648</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3652500" y="168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114775</xdr:rowOff>
    </xdr:from>
    <xdr:ext cx="534377"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3436111" y="169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xdr:rowOff>
    </xdr:from>
    <xdr:to>
      <xdr:col>67</xdr:col>
      <xdr:colOff>101600</xdr:colOff>
      <xdr:row>98</xdr:row>
      <xdr:rowOff>112447</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2763500" y="1681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103574</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547111" y="169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xmlns=""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xmlns=""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xmlns=""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xmlns=""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xmlns=""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xmlns=""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xmlns=""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74229</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20434300" y="6589329"/>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74229</xdr:rowOff>
    </xdr:from>
    <xdr:to>
      <xdr:col>107</xdr:col>
      <xdr:colOff>50800</xdr:colOff>
      <xdr:row>38</xdr:row>
      <xdr:rowOff>122007</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flipV="1">
          <a:off x="19545300" y="6589329"/>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xmlns=""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72720</xdr:rowOff>
    </xdr:from>
    <xdr:to>
      <xdr:col>102</xdr:col>
      <xdr:colOff>114300</xdr:colOff>
      <xdr:row>38</xdr:row>
      <xdr:rowOff>122007</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18656300" y="6587820"/>
          <a:ext cx="889000" cy="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xmlns=""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xmlns=""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23429</xdr:rowOff>
    </xdr:from>
    <xdr:to>
      <xdr:col>107</xdr:col>
      <xdr:colOff>101600</xdr:colOff>
      <xdr:row>38</xdr:row>
      <xdr:rowOff>125029</xdr:rowOff>
    </xdr:to>
    <xdr:sp macro="" textlink="">
      <xdr:nvSpPr>
        <xdr:cNvPr id="755" name="楕円 754">
          <a:extLst>
            <a:ext uri="{FF2B5EF4-FFF2-40B4-BE49-F238E27FC236}">
              <a16:creationId xmlns:a16="http://schemas.microsoft.com/office/drawing/2014/main" xmlns="" id="{00000000-0008-0000-0600-0000F3020000}"/>
            </a:ext>
          </a:extLst>
        </xdr:cNvPr>
        <xdr:cNvSpPr/>
      </xdr:nvSpPr>
      <xdr:spPr>
        <a:xfrm>
          <a:off x="20383500" y="65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116156</xdr:rowOff>
    </xdr:from>
    <xdr:ext cx="469744"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199428" y="663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71207</xdr:rowOff>
    </xdr:from>
    <xdr:to>
      <xdr:col>102</xdr:col>
      <xdr:colOff>165100</xdr:colOff>
      <xdr:row>39</xdr:row>
      <xdr:rowOff>1357</xdr:rowOff>
    </xdr:to>
    <xdr:sp macro="" textlink="">
      <xdr:nvSpPr>
        <xdr:cNvPr id="757" name="楕円 756">
          <a:extLst>
            <a:ext uri="{FF2B5EF4-FFF2-40B4-BE49-F238E27FC236}">
              <a16:creationId xmlns:a16="http://schemas.microsoft.com/office/drawing/2014/main" xmlns="" id="{00000000-0008-0000-0600-0000F5020000}"/>
            </a:ext>
          </a:extLst>
        </xdr:cNvPr>
        <xdr:cNvSpPr/>
      </xdr:nvSpPr>
      <xdr:spPr>
        <a:xfrm>
          <a:off x="19494500" y="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163934</xdr:rowOff>
    </xdr:from>
    <xdr:ext cx="378565"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9356017" y="667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21920</xdr:rowOff>
    </xdr:from>
    <xdr:to>
      <xdr:col>98</xdr:col>
      <xdr:colOff>38100</xdr:colOff>
      <xdr:row>38</xdr:row>
      <xdr:rowOff>123520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18605500" y="65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114647</xdr:rowOff>
    </xdr:from>
    <xdr:ext cx="469744"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421428" y="662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xmlns=""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xmlns=""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xmlns=""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xmlns=""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xmlns=""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xmlns=""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xmlns=""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xmlns=""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xmlns=""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119094</xdr:rowOff>
    </xdr:from>
    <xdr:to>
      <xdr:col>116</xdr:col>
      <xdr:colOff>63500</xdr:colOff>
      <xdr:row>58</xdr:row>
      <xdr:rowOff>129674</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21323300" y="10063194"/>
          <a:ext cx="8382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xmlns=""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xmlns=""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115109</xdr:rowOff>
    </xdr:from>
    <xdr:to>
      <xdr:col>111</xdr:col>
      <xdr:colOff>177800</xdr:colOff>
      <xdr:row>58</xdr:row>
      <xdr:rowOff>119094</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0434300" y="10059209"/>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xmlns=""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106325</xdr:rowOff>
    </xdr:from>
    <xdr:to>
      <xdr:col>107</xdr:col>
      <xdr:colOff>50800</xdr:colOff>
      <xdr:row>58</xdr:row>
      <xdr:rowOff>115109</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19545300" y="10050425"/>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xmlns=""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83791</xdr:rowOff>
    </xdr:from>
    <xdr:to>
      <xdr:col>102</xdr:col>
      <xdr:colOff>114300</xdr:colOff>
      <xdr:row>58</xdr:row>
      <xdr:rowOff>106325</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18656300" y="10027891"/>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xmlns=""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78874</xdr:rowOff>
    </xdr:from>
    <xdr:to>
      <xdr:col>116</xdr:col>
      <xdr:colOff>114300</xdr:colOff>
      <xdr:row>59</xdr:row>
      <xdr:rowOff>9024</xdr:rowOff>
    </xdr:to>
    <xdr:sp macro="" textlink="">
      <xdr:nvSpPr>
        <xdr:cNvPr id="810" name="楕円 809">
          <a:extLst>
            <a:ext uri="{FF2B5EF4-FFF2-40B4-BE49-F238E27FC236}">
              <a16:creationId xmlns:a16="http://schemas.microsoft.com/office/drawing/2014/main" xmlns="" id="{00000000-0008-0000-0600-00002A030000}"/>
            </a:ext>
          </a:extLst>
        </xdr:cNvPr>
        <xdr:cNvSpPr/>
      </xdr:nvSpPr>
      <xdr:spPr>
        <a:xfrm>
          <a:off x="22110700" y="100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57301</xdr:rowOff>
    </xdr:from>
    <xdr:ext cx="469744" cy="259045"/>
    <xdr:sp macro="" textlink="">
      <xdr:nvSpPr>
        <xdr:cNvPr id="811" name="貸付金該当値テキスト">
          <a:extLst>
            <a:ext uri="{FF2B5EF4-FFF2-40B4-BE49-F238E27FC236}">
              <a16:creationId xmlns:a16="http://schemas.microsoft.com/office/drawing/2014/main" xmlns="" id="{00000000-0008-0000-0600-00002B030000}"/>
            </a:ext>
          </a:extLst>
        </xdr:cNvPr>
        <xdr:cNvSpPr txBox="1"/>
      </xdr:nvSpPr>
      <xdr:spPr>
        <a:xfrm>
          <a:off x="22212300" y="100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68294</xdr:rowOff>
    </xdr:from>
    <xdr:to>
      <xdr:col>112</xdr:col>
      <xdr:colOff>38100</xdr:colOff>
      <xdr:row>58</xdr:row>
      <xdr:rowOff>169894</xdr:rowOff>
    </xdr:to>
    <xdr:sp macro="" textlink="">
      <xdr:nvSpPr>
        <xdr:cNvPr id="812" name="楕円 811">
          <a:extLst>
            <a:ext uri="{FF2B5EF4-FFF2-40B4-BE49-F238E27FC236}">
              <a16:creationId xmlns:a16="http://schemas.microsoft.com/office/drawing/2014/main" xmlns="" id="{00000000-0008-0000-0600-00002C030000}"/>
            </a:ext>
          </a:extLst>
        </xdr:cNvPr>
        <xdr:cNvSpPr/>
      </xdr:nvSpPr>
      <xdr:spPr>
        <a:xfrm>
          <a:off x="21272500" y="100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161021</xdr:rowOff>
    </xdr:from>
    <xdr:ext cx="469744"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1088428" y="1010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64309</xdr:rowOff>
    </xdr:from>
    <xdr:to>
      <xdr:col>107</xdr:col>
      <xdr:colOff>101600</xdr:colOff>
      <xdr:row>58</xdr:row>
      <xdr:rowOff>165909</xdr:rowOff>
    </xdr:to>
    <xdr:sp macro="" textlink="">
      <xdr:nvSpPr>
        <xdr:cNvPr id="814" name="楕円 813">
          <a:extLst>
            <a:ext uri="{FF2B5EF4-FFF2-40B4-BE49-F238E27FC236}">
              <a16:creationId xmlns:a16="http://schemas.microsoft.com/office/drawing/2014/main" xmlns="" id="{00000000-0008-0000-0600-00002E030000}"/>
            </a:ext>
          </a:extLst>
        </xdr:cNvPr>
        <xdr:cNvSpPr/>
      </xdr:nvSpPr>
      <xdr:spPr>
        <a:xfrm>
          <a:off x="20383500" y="1000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157036</xdr:rowOff>
    </xdr:from>
    <xdr:ext cx="469744"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0199428" y="1010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55525</xdr:rowOff>
    </xdr:from>
    <xdr:to>
      <xdr:col>102</xdr:col>
      <xdr:colOff>165100</xdr:colOff>
      <xdr:row>58</xdr:row>
      <xdr:rowOff>157125</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19494500" y="99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148252</xdr:rowOff>
    </xdr:from>
    <xdr:ext cx="469744"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9310428" y="1009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32991</xdr:rowOff>
    </xdr:from>
    <xdr:to>
      <xdr:col>98</xdr:col>
      <xdr:colOff>38100</xdr:colOff>
      <xdr:row>58</xdr:row>
      <xdr:rowOff>134591</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18605500" y="997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125718</xdr:rowOff>
    </xdr:from>
    <xdr:ext cx="469744"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21428" y="1006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xmlns=""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xmlns=""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xmlns=""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xmlns=""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xmlns=""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xmlns=""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xmlns=""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xmlns=""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xmlns=""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xmlns=""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94698</xdr:rowOff>
    </xdr:from>
    <xdr:to>
      <xdr:col>116</xdr:col>
      <xdr:colOff>63500</xdr:colOff>
      <xdr:row>73</xdr:row>
      <xdr:rowOff>102569</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1323300" y="12610548"/>
          <a:ext cx="8382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xmlns=""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xmlns=""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102569</xdr:rowOff>
    </xdr:from>
    <xdr:to>
      <xdr:col>111</xdr:col>
      <xdr:colOff>177800</xdr:colOff>
      <xdr:row>73</xdr:row>
      <xdr:rowOff>110651</xdr:rowOff>
    </xdr:to>
    <xdr:cxnSp macro="">
      <xdr:nvCxnSpPr>
        <xdr:cNvPr id="854" name="直線コネクタ 853">
          <a:extLst>
            <a:ext uri="{FF2B5EF4-FFF2-40B4-BE49-F238E27FC236}">
              <a16:creationId xmlns:a16="http://schemas.microsoft.com/office/drawing/2014/main" xmlns="" id="{00000000-0008-0000-0600-000056030000}"/>
            </a:ext>
          </a:extLst>
        </xdr:cNvPr>
        <xdr:cNvCxnSpPr/>
      </xdr:nvCxnSpPr>
      <xdr:spPr>
        <a:xfrm flipV="1">
          <a:off x="20434300" y="12618419"/>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29042</xdr:rowOff>
    </xdr:from>
    <xdr:to>
      <xdr:col>107</xdr:col>
      <xdr:colOff>50800</xdr:colOff>
      <xdr:row>73</xdr:row>
      <xdr:rowOff>110651</xdr:rowOff>
    </xdr:to>
    <xdr:cxnSp macro="">
      <xdr:nvCxnSpPr>
        <xdr:cNvPr id="857" name="直線コネクタ 856">
          <a:extLst>
            <a:ext uri="{FF2B5EF4-FFF2-40B4-BE49-F238E27FC236}">
              <a16:creationId xmlns:a16="http://schemas.microsoft.com/office/drawing/2014/main" xmlns="" id="{00000000-0008-0000-0600-000059030000}"/>
            </a:ext>
          </a:extLst>
        </xdr:cNvPr>
        <xdr:cNvCxnSpPr/>
      </xdr:nvCxnSpPr>
      <xdr:spPr>
        <a:xfrm>
          <a:off x="19545300" y="12544892"/>
          <a:ext cx="8890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29042</xdr:rowOff>
    </xdr:from>
    <xdr:to>
      <xdr:col>102</xdr:col>
      <xdr:colOff>114300</xdr:colOff>
      <xdr:row>73</xdr:row>
      <xdr:rowOff>54873</xdr:rowOff>
    </xdr:to>
    <xdr:cxnSp macro="">
      <xdr:nvCxnSpPr>
        <xdr:cNvPr id="860" name="直線コネクタ 859">
          <a:extLst>
            <a:ext uri="{FF2B5EF4-FFF2-40B4-BE49-F238E27FC236}">
              <a16:creationId xmlns:a16="http://schemas.microsoft.com/office/drawing/2014/main" xmlns="" id="{00000000-0008-0000-0600-00005C030000}"/>
            </a:ext>
          </a:extLst>
        </xdr:cNvPr>
        <xdr:cNvCxnSpPr/>
      </xdr:nvCxnSpPr>
      <xdr:spPr>
        <a:xfrm flipV="1">
          <a:off x="18656300" y="12544892"/>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xmlns=""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43898</xdr:rowOff>
    </xdr:from>
    <xdr:to>
      <xdr:col>116</xdr:col>
      <xdr:colOff>114300</xdr:colOff>
      <xdr:row>73</xdr:row>
      <xdr:rowOff>145498</xdr:rowOff>
    </xdr:to>
    <xdr:sp macro="" textlink="">
      <xdr:nvSpPr>
        <xdr:cNvPr id="870" name="楕円 869">
          <a:extLst>
            <a:ext uri="{FF2B5EF4-FFF2-40B4-BE49-F238E27FC236}">
              <a16:creationId xmlns:a16="http://schemas.microsoft.com/office/drawing/2014/main" xmlns="" id="{00000000-0008-0000-0600-000066030000}"/>
            </a:ext>
          </a:extLst>
        </xdr:cNvPr>
        <xdr:cNvSpPr/>
      </xdr:nvSpPr>
      <xdr:spPr>
        <a:xfrm>
          <a:off x="22110700" y="1255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66775</xdr:rowOff>
    </xdr:from>
    <xdr:ext cx="534377" cy="259045"/>
    <xdr:sp macro="" textlink="">
      <xdr:nvSpPr>
        <xdr:cNvPr id="871" name="繰出金該当値テキスト">
          <a:extLst>
            <a:ext uri="{FF2B5EF4-FFF2-40B4-BE49-F238E27FC236}">
              <a16:creationId xmlns:a16="http://schemas.microsoft.com/office/drawing/2014/main" xmlns="" id="{00000000-0008-0000-0600-000067030000}"/>
            </a:ext>
          </a:extLst>
        </xdr:cNvPr>
        <xdr:cNvSpPr txBox="1"/>
      </xdr:nvSpPr>
      <xdr:spPr>
        <a:xfrm>
          <a:off x="22212300" y="1241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51769</xdr:rowOff>
    </xdr:from>
    <xdr:to>
      <xdr:col>112</xdr:col>
      <xdr:colOff>38100</xdr:colOff>
      <xdr:row>73</xdr:row>
      <xdr:rowOff>153369</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1272500" y="125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169896</xdr:rowOff>
    </xdr:from>
    <xdr:ext cx="534377"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21056111" y="1234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59851</xdr:rowOff>
    </xdr:from>
    <xdr:to>
      <xdr:col>107</xdr:col>
      <xdr:colOff>101600</xdr:colOff>
      <xdr:row>73</xdr:row>
      <xdr:rowOff>161451</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0383500" y="1257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6528</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0167111" y="1235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149692</xdr:rowOff>
    </xdr:from>
    <xdr:to>
      <xdr:col>102</xdr:col>
      <xdr:colOff>165100</xdr:colOff>
      <xdr:row>73</xdr:row>
      <xdr:rowOff>79842</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19494500" y="124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96369</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9278111" y="1226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4073</xdr:rowOff>
    </xdr:from>
    <xdr:to>
      <xdr:col>98</xdr:col>
      <xdr:colOff>38100</xdr:colOff>
      <xdr:row>73</xdr:row>
      <xdr:rowOff>105673</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8605500" y="125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122200</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389111" y="1229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xmlns=""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xmlns=""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xmlns=""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xmlns=""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xmlns=""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xmlns=""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xmlns=""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xmlns=""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xmlns=""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xmlns=""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xmlns=""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xmlns=""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xmlns=""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xmlns=""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xmlns=""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xmlns=""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xmlns=""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xmlns=""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xmlns=""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xmlns=""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xmlns=""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xmlns=""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xmlns=""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歳出決算総額は、市民一人当たり</a:t>
          </a:r>
          <a:r>
            <a:rPr kumimoji="1" lang="en-US" altLang="ja-JP" sz="1100">
              <a:solidFill>
                <a:schemeClr val="dk1"/>
              </a:solidFill>
              <a:effectLst/>
              <a:latin typeface="+mn-lt"/>
              <a:ea typeface="+mn-ea"/>
              <a:cs typeface="+mn-cs"/>
            </a:rPr>
            <a:t>878</a:t>
          </a:r>
          <a:r>
            <a:rPr kumimoji="1" lang="ja-JP" altLang="ja-JP" sz="1100">
              <a:solidFill>
                <a:schemeClr val="dk1"/>
              </a:solidFill>
              <a:effectLst/>
              <a:latin typeface="+mn-lt"/>
              <a:ea typeface="+mn-ea"/>
              <a:cs typeface="+mn-cs"/>
            </a:rPr>
            <a:t>千円となり、昨年度に比べ</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千円の増額となった。主な増額要因は、災害復旧費の増で、平成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年７月豪雨災害による災害復旧事業の皆増などにより前年度比</a:t>
          </a:r>
          <a:r>
            <a:rPr kumimoji="1" lang="en-US" altLang="ja-JP" sz="1100">
              <a:solidFill>
                <a:schemeClr val="dk1"/>
              </a:solidFill>
              <a:effectLst/>
              <a:latin typeface="+mn-lt"/>
              <a:ea typeface="+mn-ea"/>
              <a:cs typeface="+mn-cs"/>
            </a:rPr>
            <a:t>102.7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7,176</a:t>
          </a:r>
          <a:r>
            <a:rPr kumimoji="1" lang="ja-JP" altLang="ja-JP" sz="1100">
              <a:solidFill>
                <a:schemeClr val="dk1"/>
              </a:solidFill>
              <a:effectLst/>
              <a:latin typeface="+mn-lt"/>
              <a:ea typeface="+mn-ea"/>
              <a:cs typeface="+mn-cs"/>
            </a:rPr>
            <a:t>万円の増、市民一人当たり</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ja-JP" sz="1100">
              <a:solidFill>
                <a:schemeClr val="dk1"/>
              </a:solidFill>
              <a:effectLst/>
              <a:latin typeface="+mn-lt"/>
              <a:ea typeface="+mn-ea"/>
              <a:cs typeface="+mn-cs"/>
            </a:rPr>
            <a:t>　また、主な構成項目である公債費は、市民一人当たり</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千円となっており、昨年度比</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、類似団体平均と比べて一人当たりのコストが高い状況にある。</a:t>
          </a:r>
          <a:endParaRPr lang="ja-JP" altLang="ja-JP" sz="1400">
            <a:effectLst/>
          </a:endParaRPr>
        </a:p>
        <a:p>
          <a:r>
            <a:rPr kumimoji="1" lang="ja-JP" altLang="ja-JP" sz="1100">
              <a:solidFill>
                <a:schemeClr val="dk1"/>
              </a:solidFill>
              <a:effectLst/>
              <a:latin typeface="+mn-lt"/>
              <a:ea typeface="+mn-ea"/>
              <a:cs typeface="+mn-cs"/>
            </a:rPr>
            <a:t>　公債費負担適正化計画に沿った市債発行額の抑制等の取り組みにより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％となり、計画的な借り入れに努めることにより年々数値が改善している。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令和元年度から</a:t>
          </a:r>
          <a:r>
            <a:rPr kumimoji="1" lang="ja-JP" altLang="ja-JP" sz="1100">
              <a:solidFill>
                <a:schemeClr val="dk1"/>
              </a:solidFill>
              <a:effectLst/>
              <a:latin typeface="+mn-lt"/>
              <a:ea typeface="+mn-ea"/>
              <a:cs typeface="+mn-cs"/>
            </a:rPr>
            <a:t>新焼却施設のプラント建設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開始するほか、</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既存施設に係る</a:t>
          </a:r>
          <a:r>
            <a:rPr kumimoji="1" lang="ja-JP" altLang="en-US" sz="1100">
              <a:solidFill>
                <a:schemeClr val="dk1"/>
              </a:solidFill>
              <a:effectLst/>
              <a:latin typeface="+mn-lt"/>
              <a:ea typeface="+mn-ea"/>
              <a:cs typeface="+mn-cs"/>
            </a:rPr>
            <a:t>大規模改修等</a:t>
          </a:r>
          <a:r>
            <a:rPr kumimoji="1" lang="ja-JP" altLang="ja-JP" sz="1100">
              <a:solidFill>
                <a:schemeClr val="dk1"/>
              </a:solidFill>
              <a:effectLst/>
              <a:latin typeface="+mn-lt"/>
              <a:ea typeface="+mn-ea"/>
              <a:cs typeface="+mn-cs"/>
            </a:rPr>
            <a:t>更新整備の増加が見込まれるため、公共施設等総合管理計画および、今後策定予定の施設ごとの個別計画に基づき対応していくことで、事業費の減少を目指すこととする。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34,869
34,423
1,246.49
31,330,281
30,638,845
481,209
17,123,323
38,578,063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165036</xdr:rowOff>
    </xdr:from>
    <xdr:to>
      <xdr:col>24</xdr:col>
      <xdr:colOff>63500</xdr:colOff>
      <xdr:row>35</xdr:row>
      <xdr:rowOff>11493</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5994336"/>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11493</xdr:rowOff>
    </xdr:from>
    <xdr:to>
      <xdr:col>19</xdr:col>
      <xdr:colOff>177800</xdr:colOff>
      <xdr:row>35</xdr:row>
      <xdr:rowOff>59880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flipV="1">
          <a:off x="2908300" y="6012243"/>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59880</xdr:rowOff>
    </xdr:from>
    <xdr:to>
      <xdr:col>15</xdr:col>
      <xdr:colOff>50800</xdr:colOff>
      <xdr:row>35</xdr:row>
      <xdr:rowOff>75121</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06063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4445</xdr:rowOff>
    </xdr:from>
    <xdr:to>
      <xdr:col>10</xdr:col>
      <xdr:colOff>114300</xdr:colOff>
      <xdr:row>35</xdr:row>
      <xdr:rowOff>75121</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005195"/>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114236</xdr:rowOff>
    </xdr:from>
    <xdr:to>
      <xdr:col>24</xdr:col>
      <xdr:colOff>114300</xdr:colOff>
      <xdr:row>35</xdr:row>
      <xdr:rowOff>44386</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5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137113</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579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132143</xdr:rowOff>
    </xdr:from>
    <xdr:to>
      <xdr:col>20</xdr:col>
      <xdr:colOff>38100</xdr:colOff>
      <xdr:row>35</xdr:row>
      <xdr:rowOff>62293</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59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78820</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573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9080</xdr:rowOff>
    </xdr:from>
    <xdr:to>
      <xdr:col>15</xdr:col>
      <xdr:colOff>101600</xdr:colOff>
      <xdr:row>35</xdr:row>
      <xdr:rowOff>110680</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127207</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57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24321</xdr:rowOff>
    </xdr:from>
    <xdr:to>
      <xdr:col>10</xdr:col>
      <xdr:colOff>165100</xdr:colOff>
      <xdr:row>35</xdr:row>
      <xdr:rowOff>125921</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0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142448</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580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125095</xdr:rowOff>
    </xdr:from>
    <xdr:to>
      <xdr:col>6</xdr:col>
      <xdr:colOff>38100</xdr:colOff>
      <xdr:row>35</xdr:row>
      <xdr:rowOff>55245</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71772</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57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xmlns=""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xmlns=""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xmlns=""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40527</xdr:rowOff>
    </xdr:from>
    <xdr:to>
      <xdr:col>24</xdr:col>
      <xdr:colOff>63500</xdr:colOff>
      <xdr:row>57</xdr:row>
      <xdr:rowOff>82321</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3797300" y="9813177"/>
          <a:ext cx="838200" cy="4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xmlns=""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27232</xdr:rowOff>
    </xdr:from>
    <xdr:to>
      <xdr:col>19</xdr:col>
      <xdr:colOff>177800</xdr:colOff>
      <xdr:row>57</xdr:row>
      <xdr:rowOff>40527</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2908300" y="9799882"/>
          <a:ext cx="889000" cy="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xmlns=""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23153</xdr:rowOff>
    </xdr:from>
    <xdr:to>
      <xdr:col>15</xdr:col>
      <xdr:colOff>50800</xdr:colOff>
      <xdr:row>57</xdr:row>
      <xdr:rowOff>27232</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a:off x="2019300" y="9795803"/>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169411</xdr:rowOff>
    </xdr:from>
    <xdr:to>
      <xdr:col>10</xdr:col>
      <xdr:colOff>114300</xdr:colOff>
      <xdr:row>57</xdr:row>
      <xdr:rowOff>23153</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a:off x="1130300" y="9770611"/>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31521</xdr:rowOff>
    </xdr:from>
    <xdr:to>
      <xdr:col>24</xdr:col>
      <xdr:colOff>114300</xdr:colOff>
      <xdr:row>57</xdr:row>
      <xdr:rowOff>133121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4584700" y="98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54398</xdr:rowOff>
    </xdr:from>
    <xdr:ext cx="599010" cy="259045"/>
    <xdr:sp macro="" textlink="">
      <xdr:nvSpPr>
        <xdr:cNvPr id="140" name="総務費該当値テキスト">
          <a:extLst>
            <a:ext uri="{FF2B5EF4-FFF2-40B4-BE49-F238E27FC236}">
              <a16:creationId xmlns:a16="http://schemas.microsoft.com/office/drawing/2014/main" xmlns="" id="{00000000-0008-0000-0700-00008C000000}"/>
            </a:ext>
          </a:extLst>
        </xdr:cNvPr>
        <xdr:cNvSpPr txBox="1"/>
      </xdr:nvSpPr>
      <xdr:spPr>
        <a:xfrm>
          <a:off x="4686300" y="965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161177</xdr:rowOff>
    </xdr:from>
    <xdr:to>
      <xdr:col>20</xdr:col>
      <xdr:colOff>38100</xdr:colOff>
      <xdr:row>57</xdr:row>
      <xdr:rowOff>91327</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3746500" y="976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107854</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3497795" y="953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147882</xdr:rowOff>
    </xdr:from>
    <xdr:to>
      <xdr:col>15</xdr:col>
      <xdr:colOff>101600</xdr:colOff>
      <xdr:row>57</xdr:row>
      <xdr:rowOff>78032</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2857500" y="974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94559</xdr:rowOff>
    </xdr:from>
    <xdr:ext cx="599010"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2608795" y="952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143803</xdr:rowOff>
    </xdr:from>
    <xdr:to>
      <xdr:col>10</xdr:col>
      <xdr:colOff>165100</xdr:colOff>
      <xdr:row>57</xdr:row>
      <xdr:rowOff>73953</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968500" y="97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90480</xdr:rowOff>
    </xdr:from>
    <xdr:ext cx="599010"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1719795" y="952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118611</xdr:rowOff>
    </xdr:from>
    <xdr:to>
      <xdr:col>6</xdr:col>
      <xdr:colOff>38100</xdr:colOff>
      <xdr:row>57</xdr:row>
      <xdr:rowOff>48761</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079500" y="9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65288</xdr:rowOff>
    </xdr:from>
    <xdr:ext cx="599010"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830795" y="949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65504</xdr:rowOff>
    </xdr:from>
    <xdr:to>
      <xdr:col>24</xdr:col>
      <xdr:colOff>63500</xdr:colOff>
      <xdr:row>74</xdr:row>
      <xdr:rowOff>64315</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2581354"/>
          <a:ext cx="838200" cy="17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64315</xdr:rowOff>
    </xdr:from>
    <xdr:to>
      <xdr:col>19</xdr:col>
      <xdr:colOff>177800</xdr:colOff>
      <xdr:row>74</xdr:row>
      <xdr:rowOff>81133</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751615"/>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81133</xdr:rowOff>
    </xdr:from>
    <xdr:to>
      <xdr:col>15</xdr:col>
      <xdr:colOff>50800</xdr:colOff>
      <xdr:row>74</xdr:row>
      <xdr:rowOff>95245</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768433"/>
          <a:ext cx="8890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95245</xdr:rowOff>
    </xdr:from>
    <xdr:to>
      <xdr:col>10</xdr:col>
      <xdr:colOff>114300</xdr:colOff>
      <xdr:row>74</xdr:row>
      <xdr:rowOff>161173</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782545"/>
          <a:ext cx="889000" cy="6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14704</xdr:rowOff>
    </xdr:from>
    <xdr:to>
      <xdr:col>24</xdr:col>
      <xdr:colOff>114300</xdr:colOff>
      <xdr:row>73</xdr:row>
      <xdr:rowOff>116304</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5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37581</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38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13515</xdr:rowOff>
    </xdr:from>
    <xdr:to>
      <xdr:col>20</xdr:col>
      <xdr:colOff>38100</xdr:colOff>
      <xdr:row>74</xdr:row>
      <xdr:rowOff>115115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70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131642</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47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30333</xdr:rowOff>
    </xdr:from>
    <xdr:to>
      <xdr:col>15</xdr:col>
      <xdr:colOff>101600</xdr:colOff>
      <xdr:row>74</xdr:row>
      <xdr:rowOff>131933</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7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148460</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49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44445</xdr:rowOff>
    </xdr:from>
    <xdr:to>
      <xdr:col>10</xdr:col>
      <xdr:colOff>165100</xdr:colOff>
      <xdr:row>74</xdr:row>
      <xdr:rowOff>146045</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73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162572</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50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110373</xdr:rowOff>
    </xdr:from>
    <xdr:to>
      <xdr:col>6</xdr:col>
      <xdr:colOff>38100</xdr:colOff>
      <xdr:row>75</xdr:row>
      <xdr:rowOff>40523</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7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57050</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57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xmlns=""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xmlns=""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xmlns=""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xmlns=""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xmlns=""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158217</xdr:rowOff>
    </xdr:from>
    <xdr:to>
      <xdr:col>24</xdr:col>
      <xdr:colOff>63500</xdr:colOff>
      <xdr:row>95</xdr:row>
      <xdr:rowOff>119602</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3797300" y="16274517"/>
          <a:ext cx="838200" cy="13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xmlns=""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83093</xdr:rowOff>
    </xdr:from>
    <xdr:to>
      <xdr:col>19</xdr:col>
      <xdr:colOff>177800</xdr:colOff>
      <xdr:row>94</xdr:row>
      <xdr:rowOff>158217</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a:off x="2908300" y="16199393"/>
          <a:ext cx="889000" cy="7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83093</xdr:rowOff>
    </xdr:from>
    <xdr:to>
      <xdr:col>15</xdr:col>
      <xdr:colOff>50800</xdr:colOff>
      <xdr:row>96</xdr:row>
      <xdr:rowOff>28905</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2019300" y="16199393"/>
          <a:ext cx="889000" cy="28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28905</xdr:rowOff>
    </xdr:from>
    <xdr:to>
      <xdr:col>10</xdr:col>
      <xdr:colOff>114300</xdr:colOff>
      <xdr:row>96</xdr:row>
      <xdr:rowOff>105266</xdr:rowOff>
    </xdr:to>
    <xdr:cxnSp macro="">
      <xdr:nvCxnSpPr>
        <xdr:cNvPr id="248" name="直線コネクタ 247">
          <a:extLst>
            <a:ext uri="{FF2B5EF4-FFF2-40B4-BE49-F238E27FC236}">
              <a16:creationId xmlns:a16="http://schemas.microsoft.com/office/drawing/2014/main" xmlns="" id="{00000000-0008-0000-0700-0000F8000000}"/>
            </a:ext>
          </a:extLst>
        </xdr:cNvPr>
        <xdr:cNvCxnSpPr/>
      </xdr:nvCxnSpPr>
      <xdr:spPr>
        <a:xfrm flipV="1">
          <a:off x="1130300" y="16488105"/>
          <a:ext cx="889000" cy="7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xmlns=""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xmlns=""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68802</xdr:rowOff>
    </xdr:from>
    <xdr:to>
      <xdr:col>24</xdr:col>
      <xdr:colOff>114300</xdr:colOff>
      <xdr:row>95</xdr:row>
      <xdr:rowOff>170402</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4584700" y="163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91679</xdr:rowOff>
    </xdr:from>
    <xdr:ext cx="534377" cy="259045"/>
    <xdr:sp macro="" textlink="">
      <xdr:nvSpPr>
        <xdr:cNvPr id="259" name="衛生費該当値テキスト">
          <a:extLst>
            <a:ext uri="{FF2B5EF4-FFF2-40B4-BE49-F238E27FC236}">
              <a16:creationId xmlns:a16="http://schemas.microsoft.com/office/drawing/2014/main" xmlns="" id="{00000000-0008-0000-0700-000003010000}"/>
            </a:ext>
          </a:extLst>
        </xdr:cNvPr>
        <xdr:cNvSpPr txBox="1"/>
      </xdr:nvSpPr>
      <xdr:spPr>
        <a:xfrm>
          <a:off x="4686300" y="162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107417</xdr:rowOff>
    </xdr:from>
    <xdr:to>
      <xdr:col>20</xdr:col>
      <xdr:colOff>38100</xdr:colOff>
      <xdr:row>95</xdr:row>
      <xdr:rowOff>37567</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3746500" y="1622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54094</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3530111" y="1599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32293</xdr:rowOff>
    </xdr:from>
    <xdr:to>
      <xdr:col>15</xdr:col>
      <xdr:colOff>101600</xdr:colOff>
      <xdr:row>94</xdr:row>
      <xdr:rowOff>133893</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2857500" y="161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150420</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2641111" y="1592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149555</xdr:rowOff>
    </xdr:from>
    <xdr:to>
      <xdr:col>10</xdr:col>
      <xdr:colOff>165100</xdr:colOff>
      <xdr:row>96</xdr:row>
      <xdr:rowOff>79705</xdr:rowOff>
    </xdr:to>
    <xdr:sp macro="" textlink="">
      <xdr:nvSpPr>
        <xdr:cNvPr id="264" name="楕円 263">
          <a:extLst>
            <a:ext uri="{FF2B5EF4-FFF2-40B4-BE49-F238E27FC236}">
              <a16:creationId xmlns:a16="http://schemas.microsoft.com/office/drawing/2014/main" xmlns="" id="{00000000-0008-0000-0700-000008010000}"/>
            </a:ext>
          </a:extLst>
        </xdr:cNvPr>
        <xdr:cNvSpPr/>
      </xdr:nvSpPr>
      <xdr:spPr>
        <a:xfrm>
          <a:off x="1968500" y="164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96232</xdr:rowOff>
    </xdr:from>
    <xdr:ext cx="534377" cy="259045"/>
    <xdr:sp macro="" textlink="">
      <xdr:nvSpPr>
        <xdr:cNvPr id="265" name="テキスト ボックス 264">
          <a:extLst>
            <a:ext uri="{FF2B5EF4-FFF2-40B4-BE49-F238E27FC236}">
              <a16:creationId xmlns:a16="http://schemas.microsoft.com/office/drawing/2014/main" xmlns="" id="{00000000-0008-0000-0700-000009010000}"/>
            </a:ext>
          </a:extLst>
        </xdr:cNvPr>
        <xdr:cNvSpPr txBox="1"/>
      </xdr:nvSpPr>
      <xdr:spPr>
        <a:xfrm>
          <a:off x="1752111" y="162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54466</xdr:rowOff>
    </xdr:from>
    <xdr:to>
      <xdr:col>6</xdr:col>
      <xdr:colOff>38100</xdr:colOff>
      <xdr:row>96</xdr:row>
      <xdr:rowOff>156066</xdr:rowOff>
    </xdr:to>
    <xdr:sp macro="" textlink="">
      <xdr:nvSpPr>
        <xdr:cNvPr id="266" name="楕円 265">
          <a:extLst>
            <a:ext uri="{FF2B5EF4-FFF2-40B4-BE49-F238E27FC236}">
              <a16:creationId xmlns:a16="http://schemas.microsoft.com/office/drawing/2014/main" xmlns="" id="{00000000-0008-0000-0700-00000A010000}"/>
            </a:ext>
          </a:extLst>
        </xdr:cNvPr>
        <xdr:cNvSpPr/>
      </xdr:nvSpPr>
      <xdr:spPr>
        <a:xfrm>
          <a:off x="1079500" y="165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1143</xdr:rowOff>
    </xdr:from>
    <xdr:ext cx="534377" cy="259045"/>
    <xdr:sp macro="" textlink="">
      <xdr:nvSpPr>
        <xdr:cNvPr id="267" name="テキスト ボックス 266">
          <a:extLst>
            <a:ext uri="{FF2B5EF4-FFF2-40B4-BE49-F238E27FC236}">
              <a16:creationId xmlns:a16="http://schemas.microsoft.com/office/drawing/2014/main" xmlns="" id="{00000000-0008-0000-0700-00000B010000}"/>
            </a:ext>
          </a:extLst>
        </xdr:cNvPr>
        <xdr:cNvSpPr txBox="1"/>
      </xdr:nvSpPr>
      <xdr:spPr>
        <a:xfrm>
          <a:off x="863111" y="162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xmlns=""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xmlns=""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xmlns=""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xmlns=""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xmlns=""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xmlns=""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146884</xdr:rowOff>
    </xdr:from>
    <xdr:to>
      <xdr:col>55</xdr:col>
      <xdr:colOff>0</xdr:colOff>
      <xdr:row>35</xdr:row>
      <xdr:rowOff>159294</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flipV="1">
          <a:off x="9639300" y="6147634"/>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xmlns=""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159294</xdr:rowOff>
    </xdr:from>
    <xdr:to>
      <xdr:col>50</xdr:col>
      <xdr:colOff>114300</xdr:colOff>
      <xdr:row>36</xdr:row>
      <xdr:rowOff>254</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flipV="1">
          <a:off x="8750300" y="616004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254</xdr:rowOff>
    </xdr:from>
    <xdr:to>
      <xdr:col>45</xdr:col>
      <xdr:colOff>177800</xdr:colOff>
      <xdr:row>36</xdr:row>
      <xdr:rowOff>12011</xdr:rowOff>
    </xdr:to>
    <xdr:cxnSp macro="">
      <xdr:nvCxnSpPr>
        <xdr:cNvPr id="304" name="直線コネクタ 303">
          <a:extLst>
            <a:ext uri="{FF2B5EF4-FFF2-40B4-BE49-F238E27FC236}">
              <a16:creationId xmlns:a16="http://schemas.microsoft.com/office/drawing/2014/main" xmlns="" id="{00000000-0008-0000-0700-000030010000}"/>
            </a:ext>
          </a:extLst>
        </xdr:cNvPr>
        <xdr:cNvCxnSpPr/>
      </xdr:nvCxnSpPr>
      <xdr:spPr>
        <a:xfrm flipV="1">
          <a:off x="7861300" y="6172454"/>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120432</xdr:rowOff>
    </xdr:from>
    <xdr:to>
      <xdr:col>41</xdr:col>
      <xdr:colOff>50800</xdr:colOff>
      <xdr:row>36</xdr:row>
      <xdr:rowOff>12011</xdr:rowOff>
    </xdr:to>
    <xdr:cxnSp macro="">
      <xdr:nvCxnSpPr>
        <xdr:cNvPr id="307" name="直線コネクタ 306">
          <a:extLst>
            <a:ext uri="{FF2B5EF4-FFF2-40B4-BE49-F238E27FC236}">
              <a16:creationId xmlns:a16="http://schemas.microsoft.com/office/drawing/2014/main" xmlns="" id="{00000000-0008-0000-0700-000033010000}"/>
            </a:ext>
          </a:extLst>
        </xdr:cNvPr>
        <xdr:cNvCxnSpPr/>
      </xdr:nvCxnSpPr>
      <xdr:spPr>
        <a:xfrm>
          <a:off x="6972300" y="5949732"/>
          <a:ext cx="889000" cy="23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xmlns=""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xmlns=""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96084</xdr:rowOff>
    </xdr:from>
    <xdr:to>
      <xdr:col>55</xdr:col>
      <xdr:colOff>50800</xdr:colOff>
      <xdr:row>36</xdr:row>
      <xdr:rowOff>26234</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10426700" y="60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118961</xdr:rowOff>
    </xdr:from>
    <xdr:ext cx="469744" cy="259045"/>
    <xdr:sp macro="" textlink="">
      <xdr:nvSpPr>
        <xdr:cNvPr id="318" name="労働費該当値テキスト">
          <a:extLst>
            <a:ext uri="{FF2B5EF4-FFF2-40B4-BE49-F238E27FC236}">
              <a16:creationId xmlns:a16="http://schemas.microsoft.com/office/drawing/2014/main" xmlns="" id="{00000000-0008-0000-0700-00003E010000}"/>
            </a:ext>
          </a:extLst>
        </xdr:cNvPr>
        <xdr:cNvSpPr txBox="1"/>
      </xdr:nvSpPr>
      <xdr:spPr>
        <a:xfrm>
          <a:off x="10528300" y="594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108494</xdr:rowOff>
    </xdr:from>
    <xdr:to>
      <xdr:col>50</xdr:col>
      <xdr:colOff>165100</xdr:colOff>
      <xdr:row>36</xdr:row>
      <xdr:rowOff>38644</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9588500" y="61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55171</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9404428" y="58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120904</xdr:rowOff>
    </xdr:from>
    <xdr:to>
      <xdr:col>46</xdr:col>
      <xdr:colOff>38100</xdr:colOff>
      <xdr:row>36</xdr:row>
      <xdr:rowOff>51054</xdr:rowOff>
    </xdr:to>
    <xdr:sp macro="" textlink="">
      <xdr:nvSpPr>
        <xdr:cNvPr id="321" name="楕円 320">
          <a:extLst>
            <a:ext uri="{FF2B5EF4-FFF2-40B4-BE49-F238E27FC236}">
              <a16:creationId xmlns:a16="http://schemas.microsoft.com/office/drawing/2014/main" xmlns="" id="{00000000-0008-0000-0700-000041010000}"/>
            </a:ext>
          </a:extLst>
        </xdr:cNvPr>
        <xdr:cNvSpPr/>
      </xdr:nvSpPr>
      <xdr:spPr>
        <a:xfrm>
          <a:off x="8699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67581</xdr:rowOff>
    </xdr:from>
    <xdr:ext cx="469744"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8515428" y="58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132661</xdr:rowOff>
    </xdr:from>
    <xdr:to>
      <xdr:col>41</xdr:col>
      <xdr:colOff>101600</xdr:colOff>
      <xdr:row>36</xdr:row>
      <xdr:rowOff>62811</xdr:rowOff>
    </xdr:to>
    <xdr:sp macro="" textlink="">
      <xdr:nvSpPr>
        <xdr:cNvPr id="323" name="楕円 322">
          <a:extLst>
            <a:ext uri="{FF2B5EF4-FFF2-40B4-BE49-F238E27FC236}">
              <a16:creationId xmlns:a16="http://schemas.microsoft.com/office/drawing/2014/main" xmlns="" id="{00000000-0008-0000-0700-000043010000}"/>
            </a:ext>
          </a:extLst>
        </xdr:cNvPr>
        <xdr:cNvSpPr/>
      </xdr:nvSpPr>
      <xdr:spPr>
        <a:xfrm>
          <a:off x="78105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79338</xdr:rowOff>
    </xdr:from>
    <xdr:ext cx="469744"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7626428" y="590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69632</xdr:rowOff>
    </xdr:from>
    <xdr:to>
      <xdr:col>36</xdr:col>
      <xdr:colOff>165100</xdr:colOff>
      <xdr:row>34</xdr:row>
      <xdr:rowOff>171232</xdr:rowOff>
    </xdr:to>
    <xdr:sp macro="" textlink="">
      <xdr:nvSpPr>
        <xdr:cNvPr id="325" name="楕円 324">
          <a:extLst>
            <a:ext uri="{FF2B5EF4-FFF2-40B4-BE49-F238E27FC236}">
              <a16:creationId xmlns:a16="http://schemas.microsoft.com/office/drawing/2014/main" xmlns="" id="{00000000-0008-0000-0700-000045010000}"/>
            </a:ext>
          </a:extLst>
        </xdr:cNvPr>
        <xdr:cNvSpPr/>
      </xdr:nvSpPr>
      <xdr:spPr>
        <a:xfrm>
          <a:off x="6921500" y="58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16309</xdr:rowOff>
    </xdr:from>
    <xdr:ext cx="469744"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737428" y="567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xmlns=""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xmlns=""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xmlns=""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xmlns=""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xmlns=""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130137</xdr:rowOff>
    </xdr:from>
    <xdr:to>
      <xdr:col>55</xdr:col>
      <xdr:colOff>0</xdr:colOff>
      <xdr:row>54</xdr:row>
      <xdr:rowOff>10541</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a:off x="9639300" y="9216987"/>
          <a:ext cx="8382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xmlns="" id="{00000000-0008-0000-07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130137</xdr:rowOff>
    </xdr:from>
    <xdr:to>
      <xdr:col>50</xdr:col>
      <xdr:colOff>114300</xdr:colOff>
      <xdr:row>53</xdr:row>
      <xdr:rowOff>152883</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8750300" y="9216987"/>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152883</xdr:rowOff>
    </xdr:from>
    <xdr:to>
      <xdr:col>45</xdr:col>
      <xdr:colOff>177800</xdr:colOff>
      <xdr:row>54</xdr:row>
      <xdr:rowOff>139865</xdr:rowOff>
    </xdr:to>
    <xdr:cxnSp macro="">
      <xdr:nvCxnSpPr>
        <xdr:cNvPr id="361" name="直線コネクタ 360">
          <a:extLst>
            <a:ext uri="{FF2B5EF4-FFF2-40B4-BE49-F238E27FC236}">
              <a16:creationId xmlns:a16="http://schemas.microsoft.com/office/drawing/2014/main" xmlns="" id="{00000000-0008-0000-0700-000069010000}"/>
            </a:ext>
          </a:extLst>
        </xdr:cNvPr>
        <xdr:cNvCxnSpPr/>
      </xdr:nvCxnSpPr>
      <xdr:spPr>
        <a:xfrm flipV="1">
          <a:off x="7861300" y="9239733"/>
          <a:ext cx="889000" cy="15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xmlns=""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60769</xdr:rowOff>
    </xdr:from>
    <xdr:to>
      <xdr:col>41</xdr:col>
      <xdr:colOff>50800</xdr:colOff>
      <xdr:row>54</xdr:row>
      <xdr:rowOff>139865</xdr:rowOff>
    </xdr:to>
    <xdr:cxnSp macro="">
      <xdr:nvCxnSpPr>
        <xdr:cNvPr id="364" name="直線コネクタ 363">
          <a:extLst>
            <a:ext uri="{FF2B5EF4-FFF2-40B4-BE49-F238E27FC236}">
              <a16:creationId xmlns:a16="http://schemas.microsoft.com/office/drawing/2014/main" xmlns="" id="{00000000-0008-0000-0700-00006C010000}"/>
            </a:ext>
          </a:extLst>
        </xdr:cNvPr>
        <xdr:cNvCxnSpPr/>
      </xdr:nvCxnSpPr>
      <xdr:spPr>
        <a:xfrm>
          <a:off x="6972300" y="9319069"/>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xmlns=""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xmlns=""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131191</xdr:rowOff>
    </xdr:from>
    <xdr:to>
      <xdr:col>55</xdr:col>
      <xdr:colOff>50800</xdr:colOff>
      <xdr:row>54</xdr:row>
      <xdr:rowOff>61341</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10426700" y="92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154068</xdr:rowOff>
    </xdr:from>
    <xdr:ext cx="534377" cy="259045"/>
    <xdr:sp macro="" textlink="">
      <xdr:nvSpPr>
        <xdr:cNvPr id="375" name="農林水産業費該当値テキスト">
          <a:extLst>
            <a:ext uri="{FF2B5EF4-FFF2-40B4-BE49-F238E27FC236}">
              <a16:creationId xmlns:a16="http://schemas.microsoft.com/office/drawing/2014/main" xmlns="" id="{00000000-0008-0000-0700-000077010000}"/>
            </a:ext>
          </a:extLst>
        </xdr:cNvPr>
        <xdr:cNvSpPr txBox="1"/>
      </xdr:nvSpPr>
      <xdr:spPr>
        <a:xfrm>
          <a:off x="10528300" y="90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79337</xdr:rowOff>
    </xdr:from>
    <xdr:to>
      <xdr:col>50</xdr:col>
      <xdr:colOff>165100</xdr:colOff>
      <xdr:row>54</xdr:row>
      <xdr:rowOff>9487</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9588500" y="91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26014</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9372111" y="89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102083</xdr:rowOff>
    </xdr:from>
    <xdr:to>
      <xdr:col>46</xdr:col>
      <xdr:colOff>38100</xdr:colOff>
      <xdr:row>54</xdr:row>
      <xdr:rowOff>32233</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8699500" y="91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48760</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8483111" y="89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89065</xdr:rowOff>
    </xdr:from>
    <xdr:to>
      <xdr:col>41</xdr:col>
      <xdr:colOff>101600</xdr:colOff>
      <xdr:row>55</xdr:row>
      <xdr:rowOff>19215</xdr:rowOff>
    </xdr:to>
    <xdr:sp macro="" textlink="">
      <xdr:nvSpPr>
        <xdr:cNvPr id="380" name="楕円 379">
          <a:extLst>
            <a:ext uri="{FF2B5EF4-FFF2-40B4-BE49-F238E27FC236}">
              <a16:creationId xmlns:a16="http://schemas.microsoft.com/office/drawing/2014/main" xmlns="" id="{00000000-0008-0000-0700-00007C010000}"/>
            </a:ext>
          </a:extLst>
        </xdr:cNvPr>
        <xdr:cNvSpPr/>
      </xdr:nvSpPr>
      <xdr:spPr>
        <a:xfrm>
          <a:off x="7810500" y="93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35742</xdr:rowOff>
    </xdr:from>
    <xdr:ext cx="534377"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7594111" y="912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9969</xdr:rowOff>
    </xdr:from>
    <xdr:to>
      <xdr:col>36</xdr:col>
      <xdr:colOff>165100</xdr:colOff>
      <xdr:row>54</xdr:row>
      <xdr:rowOff>111569</xdr:rowOff>
    </xdr:to>
    <xdr:sp macro="" textlink="">
      <xdr:nvSpPr>
        <xdr:cNvPr id="382" name="楕円 381">
          <a:extLst>
            <a:ext uri="{FF2B5EF4-FFF2-40B4-BE49-F238E27FC236}">
              <a16:creationId xmlns:a16="http://schemas.microsoft.com/office/drawing/2014/main" xmlns="" id="{00000000-0008-0000-0700-00007E010000}"/>
            </a:ext>
          </a:extLst>
        </xdr:cNvPr>
        <xdr:cNvSpPr/>
      </xdr:nvSpPr>
      <xdr:spPr>
        <a:xfrm>
          <a:off x="6921500" y="9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128096</xdr:rowOff>
    </xdr:from>
    <xdr:ext cx="534377"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705111" y="90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xmlns=""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xmlns=""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xmlns=""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xmlns=""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xmlns=""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xmlns=""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87823</xdr:rowOff>
    </xdr:from>
    <xdr:to>
      <xdr:col>55</xdr:col>
      <xdr:colOff>0</xdr:colOff>
      <xdr:row>78</xdr:row>
      <xdr:rowOff>93630</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a:off x="9639300" y="13460923"/>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xmlns=""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xmlns=""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87823</xdr:rowOff>
    </xdr:from>
    <xdr:to>
      <xdr:col>50</xdr:col>
      <xdr:colOff>114300</xdr:colOff>
      <xdr:row>78</xdr:row>
      <xdr:rowOff>92494</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8750300" y="13460923"/>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92494</xdr:rowOff>
    </xdr:from>
    <xdr:to>
      <xdr:col>45</xdr:col>
      <xdr:colOff>177800</xdr:colOff>
      <xdr:row>78</xdr:row>
      <xdr:rowOff>111141</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7861300" y="13465594"/>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xmlns=""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75699</xdr:rowOff>
    </xdr:from>
    <xdr:to>
      <xdr:col>41</xdr:col>
      <xdr:colOff>50800</xdr:colOff>
      <xdr:row>78</xdr:row>
      <xdr:rowOff>111141</xdr:rowOff>
    </xdr:to>
    <xdr:cxnSp macro="">
      <xdr:nvCxnSpPr>
        <xdr:cNvPr id="421" name="直線コネクタ 420">
          <a:extLst>
            <a:ext uri="{FF2B5EF4-FFF2-40B4-BE49-F238E27FC236}">
              <a16:creationId xmlns:a16="http://schemas.microsoft.com/office/drawing/2014/main" xmlns="" id="{00000000-0008-0000-0700-0000A5010000}"/>
            </a:ext>
          </a:extLst>
        </xdr:cNvPr>
        <xdr:cNvCxnSpPr/>
      </xdr:nvCxnSpPr>
      <xdr:spPr>
        <a:xfrm>
          <a:off x="6972300" y="13448799"/>
          <a:ext cx="889000" cy="3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xmlns=""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xmlns=""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42830</xdr:rowOff>
    </xdr:from>
    <xdr:to>
      <xdr:col>55</xdr:col>
      <xdr:colOff>50800</xdr:colOff>
      <xdr:row>78</xdr:row>
      <xdr:rowOff>144430</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10426700" y="134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149974</xdr:rowOff>
    </xdr:from>
    <xdr:ext cx="534377" cy="259045"/>
    <xdr:sp macro="" textlink="">
      <xdr:nvSpPr>
        <xdr:cNvPr id="432" name="商工費該当値テキスト">
          <a:extLst>
            <a:ext uri="{FF2B5EF4-FFF2-40B4-BE49-F238E27FC236}">
              <a16:creationId xmlns:a16="http://schemas.microsoft.com/office/drawing/2014/main" xmlns="" id="{00000000-0008-0000-0700-0000B0010000}"/>
            </a:ext>
          </a:extLst>
        </xdr:cNvPr>
        <xdr:cNvSpPr txBox="1"/>
      </xdr:nvSpPr>
      <xdr:spPr>
        <a:xfrm>
          <a:off x="10528300" y="133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37023</xdr:rowOff>
    </xdr:from>
    <xdr:to>
      <xdr:col>50</xdr:col>
      <xdr:colOff>165100</xdr:colOff>
      <xdr:row>78</xdr:row>
      <xdr:rowOff>138623</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9588500" y="1341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129750</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9372111" y="135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41694</xdr:rowOff>
    </xdr:from>
    <xdr:to>
      <xdr:col>46</xdr:col>
      <xdr:colOff>38100</xdr:colOff>
      <xdr:row>78</xdr:row>
      <xdr:rowOff>143294</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8699500" y="134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134421</xdr:rowOff>
    </xdr:from>
    <xdr:ext cx="534377"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8483111" y="1350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60341</xdr:rowOff>
    </xdr:from>
    <xdr:to>
      <xdr:col>41</xdr:col>
      <xdr:colOff>101600</xdr:colOff>
      <xdr:row>78</xdr:row>
      <xdr:rowOff>161941</xdr:rowOff>
    </xdr:to>
    <xdr:sp macro="" textlink="">
      <xdr:nvSpPr>
        <xdr:cNvPr id="437" name="楕円 436">
          <a:extLst>
            <a:ext uri="{FF2B5EF4-FFF2-40B4-BE49-F238E27FC236}">
              <a16:creationId xmlns:a16="http://schemas.microsoft.com/office/drawing/2014/main" xmlns="" id="{00000000-0008-0000-0700-0000B5010000}"/>
            </a:ext>
          </a:extLst>
        </xdr:cNvPr>
        <xdr:cNvSpPr/>
      </xdr:nvSpPr>
      <xdr:spPr>
        <a:xfrm>
          <a:off x="7810500" y="134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153068</xdr:rowOff>
    </xdr:from>
    <xdr:ext cx="534377"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7594111" y="135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24899</xdr:rowOff>
    </xdr:from>
    <xdr:to>
      <xdr:col>36</xdr:col>
      <xdr:colOff>165100</xdr:colOff>
      <xdr:row>78</xdr:row>
      <xdr:rowOff>126499</xdr:rowOff>
    </xdr:to>
    <xdr:sp macro="" textlink="">
      <xdr:nvSpPr>
        <xdr:cNvPr id="439" name="楕円 438">
          <a:extLst>
            <a:ext uri="{FF2B5EF4-FFF2-40B4-BE49-F238E27FC236}">
              <a16:creationId xmlns:a16="http://schemas.microsoft.com/office/drawing/2014/main" xmlns="" id="{00000000-0008-0000-0700-0000B7010000}"/>
            </a:ext>
          </a:extLst>
        </xdr:cNvPr>
        <xdr:cNvSpPr/>
      </xdr:nvSpPr>
      <xdr:spPr>
        <a:xfrm>
          <a:off x="6921500" y="133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117626</xdr:rowOff>
    </xdr:from>
    <xdr:ext cx="534377"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705111" y="134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xmlns=""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xmlns=""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xmlns=""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xmlns=""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xmlns=""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xmlns=""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72464</xdr:rowOff>
    </xdr:from>
    <xdr:to>
      <xdr:col>55</xdr:col>
      <xdr:colOff>0</xdr:colOff>
      <xdr:row>95</xdr:row>
      <xdr:rowOff>155360</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a:off x="9639300" y="16360214"/>
          <a:ext cx="838200" cy="8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xmlns="" id="{00000000-0008-0000-07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xmlns=""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148749</xdr:rowOff>
    </xdr:from>
    <xdr:to>
      <xdr:col>50</xdr:col>
      <xdr:colOff>114300</xdr:colOff>
      <xdr:row>95</xdr:row>
      <xdr:rowOff>72464</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8750300" y="16265049"/>
          <a:ext cx="889000" cy="9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148749</xdr:rowOff>
    </xdr:from>
    <xdr:to>
      <xdr:col>45</xdr:col>
      <xdr:colOff>177800</xdr:colOff>
      <xdr:row>95</xdr:row>
      <xdr:rowOff>14390</xdr:rowOff>
    </xdr:to>
    <xdr:cxnSp macro="">
      <xdr:nvCxnSpPr>
        <xdr:cNvPr id="479" name="直線コネクタ 478">
          <a:extLst>
            <a:ext uri="{FF2B5EF4-FFF2-40B4-BE49-F238E27FC236}">
              <a16:creationId xmlns:a16="http://schemas.microsoft.com/office/drawing/2014/main" xmlns="" id="{00000000-0008-0000-0700-0000DF010000}"/>
            </a:ext>
          </a:extLst>
        </xdr:cNvPr>
        <xdr:cNvCxnSpPr/>
      </xdr:nvCxnSpPr>
      <xdr:spPr>
        <a:xfrm flipV="1">
          <a:off x="7861300" y="16265049"/>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xmlns=""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14390</xdr:rowOff>
    </xdr:from>
    <xdr:to>
      <xdr:col>41</xdr:col>
      <xdr:colOff>50800</xdr:colOff>
      <xdr:row>95</xdr:row>
      <xdr:rowOff>69825</xdr:rowOff>
    </xdr:to>
    <xdr:cxnSp macro="">
      <xdr:nvCxnSpPr>
        <xdr:cNvPr id="482" name="直線コネクタ 481">
          <a:extLst>
            <a:ext uri="{FF2B5EF4-FFF2-40B4-BE49-F238E27FC236}">
              <a16:creationId xmlns:a16="http://schemas.microsoft.com/office/drawing/2014/main" xmlns="" id="{00000000-0008-0000-0700-0000E2010000}"/>
            </a:ext>
          </a:extLst>
        </xdr:cNvPr>
        <xdr:cNvCxnSpPr/>
      </xdr:nvCxnSpPr>
      <xdr:spPr>
        <a:xfrm flipV="1">
          <a:off x="6972300" y="16302140"/>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xmlns=""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xmlns=""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104560</xdr:rowOff>
    </xdr:from>
    <xdr:to>
      <xdr:col>55</xdr:col>
      <xdr:colOff>50800</xdr:colOff>
      <xdr:row>96</xdr:row>
      <xdr:rowOff>34710</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10426700" y="163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127437</xdr:rowOff>
    </xdr:from>
    <xdr:ext cx="534377" cy="259045"/>
    <xdr:sp macro="" textlink="">
      <xdr:nvSpPr>
        <xdr:cNvPr id="493" name="土木費該当値テキスト">
          <a:extLst>
            <a:ext uri="{FF2B5EF4-FFF2-40B4-BE49-F238E27FC236}">
              <a16:creationId xmlns:a16="http://schemas.microsoft.com/office/drawing/2014/main" xmlns="" id="{00000000-0008-0000-0700-0000ED010000}"/>
            </a:ext>
          </a:extLst>
        </xdr:cNvPr>
        <xdr:cNvSpPr txBox="1"/>
      </xdr:nvSpPr>
      <xdr:spPr>
        <a:xfrm>
          <a:off x="10528300" y="162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21664</xdr:rowOff>
    </xdr:from>
    <xdr:to>
      <xdr:col>50</xdr:col>
      <xdr:colOff>165100</xdr:colOff>
      <xdr:row>95</xdr:row>
      <xdr:rowOff>123264</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9588500" y="163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139791</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9372111" y="1608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97949</xdr:rowOff>
    </xdr:from>
    <xdr:to>
      <xdr:col>46</xdr:col>
      <xdr:colOff>38100</xdr:colOff>
      <xdr:row>95</xdr:row>
      <xdr:rowOff>28099</xdr:rowOff>
    </xdr:to>
    <xdr:sp macro="" textlink="">
      <xdr:nvSpPr>
        <xdr:cNvPr id="496" name="楕円 495">
          <a:extLst>
            <a:ext uri="{FF2B5EF4-FFF2-40B4-BE49-F238E27FC236}">
              <a16:creationId xmlns:a16="http://schemas.microsoft.com/office/drawing/2014/main" xmlns="" id="{00000000-0008-0000-0700-0000F0010000}"/>
            </a:ext>
          </a:extLst>
        </xdr:cNvPr>
        <xdr:cNvSpPr/>
      </xdr:nvSpPr>
      <xdr:spPr>
        <a:xfrm>
          <a:off x="8699500" y="1621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44626</xdr:rowOff>
    </xdr:from>
    <xdr:ext cx="534377"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8483111" y="1598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135040</xdr:rowOff>
    </xdr:from>
    <xdr:to>
      <xdr:col>41</xdr:col>
      <xdr:colOff>101600</xdr:colOff>
      <xdr:row>95</xdr:row>
      <xdr:rowOff>65190</xdr:rowOff>
    </xdr:to>
    <xdr:sp macro="" textlink="">
      <xdr:nvSpPr>
        <xdr:cNvPr id="498" name="楕円 497">
          <a:extLst>
            <a:ext uri="{FF2B5EF4-FFF2-40B4-BE49-F238E27FC236}">
              <a16:creationId xmlns:a16="http://schemas.microsoft.com/office/drawing/2014/main" xmlns="" id="{00000000-0008-0000-0700-0000F2010000}"/>
            </a:ext>
          </a:extLst>
        </xdr:cNvPr>
        <xdr:cNvSpPr/>
      </xdr:nvSpPr>
      <xdr:spPr>
        <a:xfrm>
          <a:off x="7810500" y="162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81717</xdr:rowOff>
    </xdr:from>
    <xdr:ext cx="534377"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7594111" y="1602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19025</xdr:rowOff>
    </xdr:from>
    <xdr:to>
      <xdr:col>36</xdr:col>
      <xdr:colOff>165100</xdr:colOff>
      <xdr:row>95</xdr:row>
      <xdr:rowOff>120625</xdr:rowOff>
    </xdr:to>
    <xdr:sp macro="" textlink="">
      <xdr:nvSpPr>
        <xdr:cNvPr id="500" name="楕円 499">
          <a:extLst>
            <a:ext uri="{FF2B5EF4-FFF2-40B4-BE49-F238E27FC236}">
              <a16:creationId xmlns:a16="http://schemas.microsoft.com/office/drawing/2014/main" xmlns="" id="{00000000-0008-0000-0700-0000F4010000}"/>
            </a:ext>
          </a:extLst>
        </xdr:cNvPr>
        <xdr:cNvSpPr/>
      </xdr:nvSpPr>
      <xdr:spPr>
        <a:xfrm>
          <a:off x="6921500" y="163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137152</xdr:rowOff>
    </xdr:from>
    <xdr:ext cx="534377"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6705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xmlns=""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xmlns=""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xmlns=""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xmlns=""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xmlns=""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xmlns=""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xmlns=""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xmlns=""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xmlns=""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xmlns=""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131528</xdr:rowOff>
    </xdr:from>
    <xdr:to>
      <xdr:col>85</xdr:col>
      <xdr:colOff>127000</xdr:colOff>
      <xdr:row>35</xdr:row>
      <xdr:rowOff>138138</xdr:rowOff>
    </xdr:to>
    <xdr:cxnSp macro="">
      <xdr:nvCxnSpPr>
        <xdr:cNvPr id="530" name="直線コネクタ 529">
          <a:extLst>
            <a:ext uri="{FF2B5EF4-FFF2-40B4-BE49-F238E27FC236}">
              <a16:creationId xmlns:a16="http://schemas.microsoft.com/office/drawing/2014/main" xmlns="" id="{00000000-0008-0000-0700-000012020000}"/>
            </a:ext>
          </a:extLst>
        </xdr:cNvPr>
        <xdr:cNvCxnSpPr/>
      </xdr:nvCxnSpPr>
      <xdr:spPr>
        <a:xfrm>
          <a:off x="15481300" y="6132278"/>
          <a:ext cx="8382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xmlns=""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xmlns=""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131528</xdr:rowOff>
    </xdr:from>
    <xdr:to>
      <xdr:col>81</xdr:col>
      <xdr:colOff>50800</xdr:colOff>
      <xdr:row>35</xdr:row>
      <xdr:rowOff>140291</xdr:rowOff>
    </xdr:to>
    <xdr:cxnSp macro="">
      <xdr:nvCxnSpPr>
        <xdr:cNvPr id="533" name="直線コネクタ 532">
          <a:extLst>
            <a:ext uri="{FF2B5EF4-FFF2-40B4-BE49-F238E27FC236}">
              <a16:creationId xmlns:a16="http://schemas.microsoft.com/office/drawing/2014/main" xmlns="" id="{00000000-0008-0000-0700-000015020000}"/>
            </a:ext>
          </a:extLst>
        </xdr:cNvPr>
        <xdr:cNvCxnSpPr/>
      </xdr:nvCxnSpPr>
      <xdr:spPr>
        <a:xfrm flipV="1">
          <a:off x="14592300" y="613227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xmlns=""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140291</xdr:rowOff>
    </xdr:from>
    <xdr:to>
      <xdr:col>76</xdr:col>
      <xdr:colOff>114300</xdr:colOff>
      <xdr:row>36</xdr:row>
      <xdr:rowOff>15780</xdr:rowOff>
    </xdr:to>
    <xdr:cxnSp macro="">
      <xdr:nvCxnSpPr>
        <xdr:cNvPr id="536" name="直線コネクタ 535">
          <a:extLst>
            <a:ext uri="{FF2B5EF4-FFF2-40B4-BE49-F238E27FC236}">
              <a16:creationId xmlns:a16="http://schemas.microsoft.com/office/drawing/2014/main" xmlns="" id="{00000000-0008-0000-0700-000018020000}"/>
            </a:ext>
          </a:extLst>
        </xdr:cNvPr>
        <xdr:cNvCxnSpPr/>
      </xdr:nvCxnSpPr>
      <xdr:spPr>
        <a:xfrm flipV="1">
          <a:off x="13703300" y="6141041"/>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xmlns=""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158655</xdr:rowOff>
    </xdr:from>
    <xdr:to>
      <xdr:col>71</xdr:col>
      <xdr:colOff>177800</xdr:colOff>
      <xdr:row>36</xdr:row>
      <xdr:rowOff>15780</xdr:rowOff>
    </xdr:to>
    <xdr:cxnSp macro="">
      <xdr:nvCxnSpPr>
        <xdr:cNvPr id="539" name="直線コネクタ 538">
          <a:extLst>
            <a:ext uri="{FF2B5EF4-FFF2-40B4-BE49-F238E27FC236}">
              <a16:creationId xmlns:a16="http://schemas.microsoft.com/office/drawing/2014/main" xmlns="" id="{00000000-0008-0000-0700-00001B020000}"/>
            </a:ext>
          </a:extLst>
        </xdr:cNvPr>
        <xdr:cNvCxnSpPr/>
      </xdr:nvCxnSpPr>
      <xdr:spPr>
        <a:xfrm>
          <a:off x="12814300" y="6159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xmlns=""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xmlns=""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87338</xdr:rowOff>
    </xdr:from>
    <xdr:to>
      <xdr:col>85</xdr:col>
      <xdr:colOff>177800</xdr:colOff>
      <xdr:row>36</xdr:row>
      <xdr:rowOff>17488</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6268700" y="60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110215</xdr:rowOff>
    </xdr:from>
    <xdr:ext cx="534377" cy="259045"/>
    <xdr:sp macro="" textlink="">
      <xdr:nvSpPr>
        <xdr:cNvPr id="550" name="消防費該当値テキスト">
          <a:extLst>
            <a:ext uri="{FF2B5EF4-FFF2-40B4-BE49-F238E27FC236}">
              <a16:creationId xmlns:a16="http://schemas.microsoft.com/office/drawing/2014/main" xmlns="" id="{00000000-0008-0000-0700-000026020000}"/>
            </a:ext>
          </a:extLst>
        </xdr:cNvPr>
        <xdr:cNvSpPr txBox="1"/>
      </xdr:nvSpPr>
      <xdr:spPr>
        <a:xfrm>
          <a:off x="16370300" y="59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80728</xdr:rowOff>
    </xdr:from>
    <xdr:to>
      <xdr:col>81</xdr:col>
      <xdr:colOff>101600</xdr:colOff>
      <xdr:row>36</xdr:row>
      <xdr:rowOff>10878</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5430500" y="60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27405</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5214111" y="58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89491</xdr:rowOff>
    </xdr:from>
    <xdr:to>
      <xdr:col>76</xdr:col>
      <xdr:colOff>165100</xdr:colOff>
      <xdr:row>36</xdr:row>
      <xdr:rowOff>19641</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4541500" y="60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36168</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4325111" y="586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136430</xdr:rowOff>
    </xdr:from>
    <xdr:to>
      <xdr:col>72</xdr:col>
      <xdr:colOff>38100</xdr:colOff>
      <xdr:row>36</xdr:row>
      <xdr:rowOff>66580</xdr:rowOff>
    </xdr:to>
    <xdr:sp macro="" textlink="">
      <xdr:nvSpPr>
        <xdr:cNvPr id="555" name="楕円 554">
          <a:extLst>
            <a:ext uri="{FF2B5EF4-FFF2-40B4-BE49-F238E27FC236}">
              <a16:creationId xmlns:a16="http://schemas.microsoft.com/office/drawing/2014/main" xmlns="" id="{00000000-0008-0000-0700-00002B020000}"/>
            </a:ext>
          </a:extLst>
        </xdr:cNvPr>
        <xdr:cNvSpPr/>
      </xdr:nvSpPr>
      <xdr:spPr>
        <a:xfrm>
          <a:off x="13652500" y="61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83107</xdr:rowOff>
    </xdr:from>
    <xdr:ext cx="534377"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3436111" y="59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107855</xdr:rowOff>
    </xdr:from>
    <xdr:to>
      <xdr:col>67</xdr:col>
      <xdr:colOff>101600</xdr:colOff>
      <xdr:row>36</xdr:row>
      <xdr:rowOff>38005</xdr:rowOff>
    </xdr:to>
    <xdr:sp macro="" textlink="">
      <xdr:nvSpPr>
        <xdr:cNvPr id="557" name="楕円 556">
          <a:extLst>
            <a:ext uri="{FF2B5EF4-FFF2-40B4-BE49-F238E27FC236}">
              <a16:creationId xmlns:a16="http://schemas.microsoft.com/office/drawing/2014/main" xmlns="" id="{00000000-0008-0000-0700-00002D020000}"/>
            </a:ext>
          </a:extLst>
        </xdr:cNvPr>
        <xdr:cNvSpPr/>
      </xdr:nvSpPr>
      <xdr:spPr>
        <a:xfrm>
          <a:off x="12763500" y="61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54532</xdr:rowOff>
    </xdr:from>
    <xdr:ext cx="534377"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547111" y="58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xmlns=""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xmlns=""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xmlns=""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xmlns=""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xmlns=""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xmlns=""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xmlns=""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xmlns=""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xmlns=""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139593</xdr:rowOff>
    </xdr:from>
    <xdr:to>
      <xdr:col>85</xdr:col>
      <xdr:colOff>127000</xdr:colOff>
      <xdr:row>56</xdr:row>
      <xdr:rowOff>160389</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5481300" y="9740793"/>
          <a:ext cx="838200" cy="2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xmlns=""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98209</xdr:rowOff>
    </xdr:from>
    <xdr:to>
      <xdr:col>81</xdr:col>
      <xdr:colOff>50800</xdr:colOff>
      <xdr:row>56</xdr:row>
      <xdr:rowOff>160389</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a:off x="14592300" y="9699409"/>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90528</xdr:rowOff>
    </xdr:from>
    <xdr:to>
      <xdr:col>76</xdr:col>
      <xdr:colOff>114300</xdr:colOff>
      <xdr:row>56</xdr:row>
      <xdr:rowOff>98209</xdr:rowOff>
    </xdr:to>
    <xdr:cxnSp macro="">
      <xdr:nvCxnSpPr>
        <xdr:cNvPr id="593" name="直線コネクタ 592">
          <a:extLst>
            <a:ext uri="{FF2B5EF4-FFF2-40B4-BE49-F238E27FC236}">
              <a16:creationId xmlns:a16="http://schemas.microsoft.com/office/drawing/2014/main" xmlns="" id="{00000000-0008-0000-0700-000051020000}"/>
            </a:ext>
          </a:extLst>
        </xdr:cNvPr>
        <xdr:cNvCxnSpPr/>
      </xdr:nvCxnSpPr>
      <xdr:spPr>
        <a:xfrm>
          <a:off x="13703300" y="9691728"/>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xmlns=""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47932</xdr:rowOff>
    </xdr:from>
    <xdr:to>
      <xdr:col>71</xdr:col>
      <xdr:colOff>177800</xdr:colOff>
      <xdr:row>56</xdr:row>
      <xdr:rowOff>90528</xdr:rowOff>
    </xdr:to>
    <xdr:cxnSp macro="">
      <xdr:nvCxnSpPr>
        <xdr:cNvPr id="596" name="直線コネクタ 595">
          <a:extLst>
            <a:ext uri="{FF2B5EF4-FFF2-40B4-BE49-F238E27FC236}">
              <a16:creationId xmlns:a16="http://schemas.microsoft.com/office/drawing/2014/main" xmlns="" id="{00000000-0008-0000-0700-000054020000}"/>
            </a:ext>
          </a:extLst>
        </xdr:cNvPr>
        <xdr:cNvCxnSpPr/>
      </xdr:nvCxnSpPr>
      <xdr:spPr>
        <a:xfrm>
          <a:off x="12814300" y="9649132"/>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xmlns=""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xmlns=""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xmlns=""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88793</xdr:rowOff>
    </xdr:from>
    <xdr:to>
      <xdr:col>85</xdr:col>
      <xdr:colOff>177800</xdr:colOff>
      <xdr:row>57</xdr:row>
      <xdr:rowOff>18943</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6268700" y="96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67220</xdr:rowOff>
    </xdr:from>
    <xdr:ext cx="534377" cy="259045"/>
    <xdr:sp macro="" textlink="">
      <xdr:nvSpPr>
        <xdr:cNvPr id="607" name="教育費該当値テキスト">
          <a:extLst>
            <a:ext uri="{FF2B5EF4-FFF2-40B4-BE49-F238E27FC236}">
              <a16:creationId xmlns:a16="http://schemas.microsoft.com/office/drawing/2014/main" xmlns="" id="{00000000-0008-0000-0700-00005F020000}"/>
            </a:ext>
          </a:extLst>
        </xdr:cNvPr>
        <xdr:cNvSpPr txBox="1"/>
      </xdr:nvSpPr>
      <xdr:spPr>
        <a:xfrm>
          <a:off x="16370300" y="96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109589</xdr:rowOff>
    </xdr:from>
    <xdr:to>
      <xdr:col>81</xdr:col>
      <xdr:colOff>101600</xdr:colOff>
      <xdr:row>57</xdr:row>
      <xdr:rowOff>39739</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5430500" y="9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30866</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5214111" y="98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47409</xdr:rowOff>
    </xdr:from>
    <xdr:to>
      <xdr:col>76</xdr:col>
      <xdr:colOff>165100</xdr:colOff>
      <xdr:row>56</xdr:row>
      <xdr:rowOff>149009</xdr:rowOff>
    </xdr:to>
    <xdr:sp macro="" textlink="">
      <xdr:nvSpPr>
        <xdr:cNvPr id="610" name="楕円 609">
          <a:extLst>
            <a:ext uri="{FF2B5EF4-FFF2-40B4-BE49-F238E27FC236}">
              <a16:creationId xmlns:a16="http://schemas.microsoft.com/office/drawing/2014/main" xmlns="" id="{00000000-0008-0000-0700-000062020000}"/>
            </a:ext>
          </a:extLst>
        </xdr:cNvPr>
        <xdr:cNvSpPr/>
      </xdr:nvSpPr>
      <xdr:spPr>
        <a:xfrm>
          <a:off x="14541500" y="96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140136</xdr:rowOff>
    </xdr:from>
    <xdr:ext cx="534377"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4325111" y="974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39728</xdr:rowOff>
    </xdr:from>
    <xdr:to>
      <xdr:col>72</xdr:col>
      <xdr:colOff>38100</xdr:colOff>
      <xdr:row>56</xdr:row>
      <xdr:rowOff>141328</xdr:rowOff>
    </xdr:to>
    <xdr:sp macro="" textlink="">
      <xdr:nvSpPr>
        <xdr:cNvPr id="612" name="楕円 611">
          <a:extLst>
            <a:ext uri="{FF2B5EF4-FFF2-40B4-BE49-F238E27FC236}">
              <a16:creationId xmlns:a16="http://schemas.microsoft.com/office/drawing/2014/main" xmlns="" id="{00000000-0008-0000-0700-000064020000}"/>
            </a:ext>
          </a:extLst>
        </xdr:cNvPr>
        <xdr:cNvSpPr/>
      </xdr:nvSpPr>
      <xdr:spPr>
        <a:xfrm>
          <a:off x="13652500" y="96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157855</xdr:rowOff>
    </xdr:from>
    <xdr:ext cx="534377"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3436111" y="941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168582</xdr:rowOff>
    </xdr:from>
    <xdr:to>
      <xdr:col>67</xdr:col>
      <xdr:colOff>101600</xdr:colOff>
      <xdr:row>56</xdr:row>
      <xdr:rowOff>98732</xdr:rowOff>
    </xdr:to>
    <xdr:sp macro="" textlink="">
      <xdr:nvSpPr>
        <xdr:cNvPr id="614" name="楕円 613">
          <a:extLst>
            <a:ext uri="{FF2B5EF4-FFF2-40B4-BE49-F238E27FC236}">
              <a16:creationId xmlns:a16="http://schemas.microsoft.com/office/drawing/2014/main" xmlns="" id="{00000000-0008-0000-0700-000066020000}"/>
            </a:ext>
          </a:extLst>
        </xdr:cNvPr>
        <xdr:cNvSpPr/>
      </xdr:nvSpPr>
      <xdr:spPr>
        <a:xfrm>
          <a:off x="12763500" y="95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115259</xdr:rowOff>
    </xdr:from>
    <xdr:ext cx="534377" cy="259045"/>
    <xdr:sp macro="" textlink="">
      <xdr:nvSpPr>
        <xdr:cNvPr id="615" name="テキスト ボックス 614">
          <a:extLst>
            <a:ext uri="{FF2B5EF4-FFF2-40B4-BE49-F238E27FC236}">
              <a16:creationId xmlns:a16="http://schemas.microsoft.com/office/drawing/2014/main" xmlns="" id="{00000000-0008-0000-0700-000067020000}"/>
            </a:ext>
          </a:extLst>
        </xdr:cNvPr>
        <xdr:cNvSpPr txBox="1"/>
      </xdr:nvSpPr>
      <xdr:spPr>
        <a:xfrm>
          <a:off x="12547111" y="937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xmlns=""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xmlns=""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xmlns=""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xmlns=""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xmlns=""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xmlns=""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xmlns=""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xmlns=""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xmlns=""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xmlns=""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54481</xdr:rowOff>
    </xdr:from>
    <xdr:to>
      <xdr:col>85</xdr:col>
      <xdr:colOff>127000</xdr:colOff>
      <xdr:row>75</xdr:row>
      <xdr:rowOff>16664</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flipV="1">
          <a:off x="15481300" y="12055981"/>
          <a:ext cx="838200" cy="81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a:extLst>
            <a:ext uri="{FF2B5EF4-FFF2-40B4-BE49-F238E27FC236}">
              <a16:creationId xmlns:a16="http://schemas.microsoft.com/office/drawing/2014/main" xmlns="" id="{00000000-0008-0000-0700-000087020000}"/>
            </a:ext>
          </a:extLst>
        </xdr:cNvPr>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16664</xdr:rowOff>
    </xdr:from>
    <xdr:to>
      <xdr:col>81</xdr:col>
      <xdr:colOff>50800</xdr:colOff>
      <xdr:row>79</xdr:row>
      <xdr:rowOff>10753</xdr:rowOff>
    </xdr:to>
    <xdr:cxnSp macro="">
      <xdr:nvCxnSpPr>
        <xdr:cNvPr id="649" name="直線コネクタ 648">
          <a:extLst>
            <a:ext uri="{FF2B5EF4-FFF2-40B4-BE49-F238E27FC236}">
              <a16:creationId xmlns:a16="http://schemas.microsoft.com/office/drawing/2014/main" xmlns="" id="{00000000-0008-0000-0700-000089020000}"/>
            </a:ext>
          </a:extLst>
        </xdr:cNvPr>
        <xdr:cNvCxnSpPr/>
      </xdr:nvCxnSpPr>
      <xdr:spPr>
        <a:xfrm flipV="1">
          <a:off x="14592300" y="12875414"/>
          <a:ext cx="889000" cy="67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10753</xdr:rowOff>
    </xdr:from>
    <xdr:to>
      <xdr:col>76</xdr:col>
      <xdr:colOff>114300</xdr:colOff>
      <xdr:row>79</xdr:row>
      <xdr:rowOff>35638</xdr:rowOff>
    </xdr:to>
    <xdr:cxnSp macro="">
      <xdr:nvCxnSpPr>
        <xdr:cNvPr id="652" name="直線コネクタ 651">
          <a:extLst>
            <a:ext uri="{FF2B5EF4-FFF2-40B4-BE49-F238E27FC236}">
              <a16:creationId xmlns:a16="http://schemas.microsoft.com/office/drawing/2014/main" xmlns="" id="{00000000-0008-0000-0700-00008C020000}"/>
            </a:ext>
          </a:extLst>
        </xdr:cNvPr>
        <xdr:cNvCxnSpPr/>
      </xdr:nvCxnSpPr>
      <xdr:spPr>
        <a:xfrm flipV="1">
          <a:off x="13703300" y="13555303"/>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xmlns=""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54497</xdr:rowOff>
    </xdr:from>
    <xdr:to>
      <xdr:col>71</xdr:col>
      <xdr:colOff>177800</xdr:colOff>
      <xdr:row>79</xdr:row>
      <xdr:rowOff>35638</xdr:rowOff>
    </xdr:to>
    <xdr:cxnSp macro="">
      <xdr:nvCxnSpPr>
        <xdr:cNvPr id="655" name="直線コネクタ 654">
          <a:extLst>
            <a:ext uri="{FF2B5EF4-FFF2-40B4-BE49-F238E27FC236}">
              <a16:creationId xmlns:a16="http://schemas.microsoft.com/office/drawing/2014/main" xmlns="" id="{00000000-0008-0000-0700-00008F020000}"/>
            </a:ext>
          </a:extLst>
        </xdr:cNvPr>
        <xdr:cNvCxnSpPr/>
      </xdr:nvCxnSpPr>
      <xdr:spPr>
        <a:xfrm>
          <a:off x="12814300" y="13256147"/>
          <a:ext cx="889000" cy="3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xmlns=""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xmlns=""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xmlns=""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xmlns=""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3681</xdr:rowOff>
    </xdr:from>
    <xdr:to>
      <xdr:col>85</xdr:col>
      <xdr:colOff>177800</xdr:colOff>
      <xdr:row>70</xdr:row>
      <xdr:rowOff>105281</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6268700" y="120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105200</xdr:rowOff>
    </xdr:from>
    <xdr:ext cx="534377" cy="259045"/>
    <xdr:sp macro="" textlink="">
      <xdr:nvSpPr>
        <xdr:cNvPr id="666" name="災害復旧費該当値テキスト">
          <a:extLst>
            <a:ext uri="{FF2B5EF4-FFF2-40B4-BE49-F238E27FC236}">
              <a16:creationId xmlns:a16="http://schemas.microsoft.com/office/drawing/2014/main" xmlns="" id="{00000000-0008-0000-0700-00009A020000}"/>
            </a:ext>
          </a:extLst>
        </xdr:cNvPr>
        <xdr:cNvSpPr txBox="1"/>
      </xdr:nvSpPr>
      <xdr:spPr>
        <a:xfrm>
          <a:off x="16370300" y="1193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137314</xdr:rowOff>
    </xdr:from>
    <xdr:to>
      <xdr:col>81</xdr:col>
      <xdr:colOff>101600</xdr:colOff>
      <xdr:row>75</xdr:row>
      <xdr:rowOff>67464</xdr:rowOff>
    </xdr:to>
    <xdr:sp macro="" textlink="">
      <xdr:nvSpPr>
        <xdr:cNvPr id="667" name="楕円 666">
          <a:extLst>
            <a:ext uri="{FF2B5EF4-FFF2-40B4-BE49-F238E27FC236}">
              <a16:creationId xmlns:a16="http://schemas.microsoft.com/office/drawing/2014/main" xmlns="" id="{00000000-0008-0000-0700-00009B020000}"/>
            </a:ext>
          </a:extLst>
        </xdr:cNvPr>
        <xdr:cNvSpPr/>
      </xdr:nvSpPr>
      <xdr:spPr>
        <a:xfrm>
          <a:off x="15430500" y="128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83991</xdr:rowOff>
    </xdr:from>
    <xdr:ext cx="534377"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5214111" y="125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131403</xdr:rowOff>
    </xdr:from>
    <xdr:to>
      <xdr:col>76</xdr:col>
      <xdr:colOff>165100</xdr:colOff>
      <xdr:row>79</xdr:row>
      <xdr:rowOff>61553</xdr:rowOff>
    </xdr:to>
    <xdr:sp macro="" textlink="">
      <xdr:nvSpPr>
        <xdr:cNvPr id="669" name="楕円 668">
          <a:extLst>
            <a:ext uri="{FF2B5EF4-FFF2-40B4-BE49-F238E27FC236}">
              <a16:creationId xmlns:a16="http://schemas.microsoft.com/office/drawing/2014/main" xmlns="" id="{00000000-0008-0000-0700-00009D020000}"/>
            </a:ext>
          </a:extLst>
        </xdr:cNvPr>
        <xdr:cNvSpPr/>
      </xdr:nvSpPr>
      <xdr:spPr>
        <a:xfrm>
          <a:off x="14541500" y="135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78080</xdr:rowOff>
    </xdr:from>
    <xdr:ext cx="469744"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4357428" y="1327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156288</xdr:rowOff>
    </xdr:from>
    <xdr:to>
      <xdr:col>72</xdr:col>
      <xdr:colOff>38100</xdr:colOff>
      <xdr:row>79</xdr:row>
      <xdr:rowOff>86438</xdr:rowOff>
    </xdr:to>
    <xdr:sp macro="" textlink="">
      <xdr:nvSpPr>
        <xdr:cNvPr id="671" name="楕円 670">
          <a:extLst>
            <a:ext uri="{FF2B5EF4-FFF2-40B4-BE49-F238E27FC236}">
              <a16:creationId xmlns:a16="http://schemas.microsoft.com/office/drawing/2014/main" xmlns="" id="{00000000-0008-0000-0700-00009F020000}"/>
            </a:ext>
          </a:extLst>
        </xdr:cNvPr>
        <xdr:cNvSpPr/>
      </xdr:nvSpPr>
      <xdr:spPr>
        <a:xfrm>
          <a:off x="13652500" y="135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77565</xdr:rowOff>
    </xdr:from>
    <xdr:ext cx="469744" cy="259045"/>
    <xdr:sp macro="" textlink="">
      <xdr:nvSpPr>
        <xdr:cNvPr id="672" name="テキスト ボックス 671">
          <a:extLst>
            <a:ext uri="{FF2B5EF4-FFF2-40B4-BE49-F238E27FC236}">
              <a16:creationId xmlns:a16="http://schemas.microsoft.com/office/drawing/2014/main" xmlns="" id="{00000000-0008-0000-0700-0000A0020000}"/>
            </a:ext>
          </a:extLst>
        </xdr:cNvPr>
        <xdr:cNvSpPr txBox="1"/>
      </xdr:nvSpPr>
      <xdr:spPr>
        <a:xfrm>
          <a:off x="13468428" y="136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3697</xdr:rowOff>
    </xdr:from>
    <xdr:to>
      <xdr:col>67</xdr:col>
      <xdr:colOff>101600</xdr:colOff>
      <xdr:row>77</xdr:row>
      <xdr:rowOff>105297</xdr:rowOff>
    </xdr:to>
    <xdr:sp macro="" textlink="">
      <xdr:nvSpPr>
        <xdr:cNvPr id="673" name="楕円 672">
          <a:extLst>
            <a:ext uri="{FF2B5EF4-FFF2-40B4-BE49-F238E27FC236}">
              <a16:creationId xmlns:a16="http://schemas.microsoft.com/office/drawing/2014/main" xmlns="" id="{00000000-0008-0000-0700-0000A1020000}"/>
            </a:ext>
          </a:extLst>
        </xdr:cNvPr>
        <xdr:cNvSpPr/>
      </xdr:nvSpPr>
      <xdr:spPr>
        <a:xfrm>
          <a:off x="12763500" y="132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121824</xdr:rowOff>
    </xdr:from>
    <xdr:ext cx="534377" cy="259045"/>
    <xdr:sp macro="" textlink="">
      <xdr:nvSpPr>
        <xdr:cNvPr id="674" name="テキスト ボックス 673">
          <a:extLst>
            <a:ext uri="{FF2B5EF4-FFF2-40B4-BE49-F238E27FC236}">
              <a16:creationId xmlns:a16="http://schemas.microsoft.com/office/drawing/2014/main" xmlns="" id="{00000000-0008-0000-0700-0000A2020000}"/>
            </a:ext>
          </a:extLst>
        </xdr:cNvPr>
        <xdr:cNvSpPr txBox="1"/>
      </xdr:nvSpPr>
      <xdr:spPr>
        <a:xfrm>
          <a:off x="12547111" y="1298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xmlns=""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xmlns=""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xmlns=""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xmlns=""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xmlns=""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xmlns=""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xmlns=""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xmlns=""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xmlns=""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xmlns=""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xmlns=""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xmlns=""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xmlns=""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xmlns=""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4643</xdr:rowOff>
    </xdr:from>
    <xdr:to>
      <xdr:col>85</xdr:col>
      <xdr:colOff>127000</xdr:colOff>
      <xdr:row>97</xdr:row>
      <xdr:rowOff>67658</xdr:rowOff>
    </xdr:to>
    <xdr:cxnSp macro="">
      <xdr:nvCxnSpPr>
        <xdr:cNvPr id="705" name="直線コネクタ 704">
          <a:extLst>
            <a:ext uri="{FF2B5EF4-FFF2-40B4-BE49-F238E27FC236}">
              <a16:creationId xmlns:a16="http://schemas.microsoft.com/office/drawing/2014/main" xmlns="" id="{00000000-0008-0000-0700-0000C1020000}"/>
            </a:ext>
          </a:extLst>
        </xdr:cNvPr>
        <xdr:cNvCxnSpPr/>
      </xdr:nvCxnSpPr>
      <xdr:spPr>
        <a:xfrm>
          <a:off x="15481300" y="16635293"/>
          <a:ext cx="838200" cy="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xmlns=""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xmlns=""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4643</xdr:rowOff>
    </xdr:from>
    <xdr:to>
      <xdr:col>81</xdr:col>
      <xdr:colOff>50800</xdr:colOff>
      <xdr:row>97</xdr:row>
      <xdr:rowOff>14362</xdr:rowOff>
    </xdr:to>
    <xdr:cxnSp macro="">
      <xdr:nvCxnSpPr>
        <xdr:cNvPr id="708" name="直線コネクタ 707">
          <a:extLst>
            <a:ext uri="{FF2B5EF4-FFF2-40B4-BE49-F238E27FC236}">
              <a16:creationId xmlns:a16="http://schemas.microsoft.com/office/drawing/2014/main" xmlns="" id="{00000000-0008-0000-0700-0000C4020000}"/>
            </a:ext>
          </a:extLst>
        </xdr:cNvPr>
        <xdr:cNvCxnSpPr/>
      </xdr:nvCxnSpPr>
      <xdr:spPr>
        <a:xfrm flipV="1">
          <a:off x="14592300" y="16635293"/>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xmlns=""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10139</xdr:rowOff>
    </xdr:from>
    <xdr:to>
      <xdr:col>76</xdr:col>
      <xdr:colOff>114300</xdr:colOff>
      <xdr:row>97</xdr:row>
      <xdr:rowOff>14362</xdr:rowOff>
    </xdr:to>
    <xdr:cxnSp macro="">
      <xdr:nvCxnSpPr>
        <xdr:cNvPr id="711" name="直線コネクタ 710">
          <a:extLst>
            <a:ext uri="{FF2B5EF4-FFF2-40B4-BE49-F238E27FC236}">
              <a16:creationId xmlns:a16="http://schemas.microsoft.com/office/drawing/2014/main" xmlns="" id="{00000000-0008-0000-0700-0000C7020000}"/>
            </a:ext>
          </a:extLst>
        </xdr:cNvPr>
        <xdr:cNvCxnSpPr/>
      </xdr:nvCxnSpPr>
      <xdr:spPr>
        <a:xfrm>
          <a:off x="13703300" y="16640789"/>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xmlns=""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138802</xdr:rowOff>
    </xdr:from>
    <xdr:to>
      <xdr:col>71</xdr:col>
      <xdr:colOff>177800</xdr:colOff>
      <xdr:row>97</xdr:row>
      <xdr:rowOff>10139</xdr:rowOff>
    </xdr:to>
    <xdr:cxnSp macro="">
      <xdr:nvCxnSpPr>
        <xdr:cNvPr id="714" name="直線コネクタ 713">
          <a:extLst>
            <a:ext uri="{FF2B5EF4-FFF2-40B4-BE49-F238E27FC236}">
              <a16:creationId xmlns:a16="http://schemas.microsoft.com/office/drawing/2014/main" xmlns="" id="{00000000-0008-0000-0700-0000CA020000}"/>
            </a:ext>
          </a:extLst>
        </xdr:cNvPr>
        <xdr:cNvCxnSpPr/>
      </xdr:nvCxnSpPr>
      <xdr:spPr>
        <a:xfrm>
          <a:off x="12814300" y="16598002"/>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xmlns=""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xmlns=""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xmlns=""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a:extLst>
            <a:ext uri="{FF2B5EF4-FFF2-40B4-BE49-F238E27FC236}">
              <a16:creationId xmlns:a16="http://schemas.microsoft.com/office/drawing/2014/main" xmlns="" id="{00000000-0008-0000-0700-0000CE020000}"/>
            </a:ext>
          </a:extLst>
        </xdr:cNvPr>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xmlns=""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xmlns=""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16858</xdr:rowOff>
    </xdr:from>
    <xdr:to>
      <xdr:col>85</xdr:col>
      <xdr:colOff>177800</xdr:colOff>
      <xdr:row>97</xdr:row>
      <xdr:rowOff>118458</xdr:rowOff>
    </xdr:to>
    <xdr:sp macro="" textlink="">
      <xdr:nvSpPr>
        <xdr:cNvPr id="724" name="楕円 723">
          <a:extLst>
            <a:ext uri="{FF2B5EF4-FFF2-40B4-BE49-F238E27FC236}">
              <a16:creationId xmlns:a16="http://schemas.microsoft.com/office/drawing/2014/main" xmlns="" id="{00000000-0008-0000-0700-0000D4020000}"/>
            </a:ext>
          </a:extLst>
        </xdr:cNvPr>
        <xdr:cNvSpPr/>
      </xdr:nvSpPr>
      <xdr:spPr>
        <a:xfrm>
          <a:off x="16268700" y="166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39735</xdr:rowOff>
    </xdr:from>
    <xdr:ext cx="599010" cy="259045"/>
    <xdr:sp macro="" textlink="">
      <xdr:nvSpPr>
        <xdr:cNvPr id="725" name="公債費該当値テキスト">
          <a:extLst>
            <a:ext uri="{FF2B5EF4-FFF2-40B4-BE49-F238E27FC236}">
              <a16:creationId xmlns:a16="http://schemas.microsoft.com/office/drawing/2014/main" xmlns="" id="{00000000-0008-0000-0700-0000D5020000}"/>
            </a:ext>
          </a:extLst>
        </xdr:cNvPr>
        <xdr:cNvSpPr txBox="1"/>
      </xdr:nvSpPr>
      <xdr:spPr>
        <a:xfrm>
          <a:off x="16370300" y="1649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125293</xdr:rowOff>
    </xdr:from>
    <xdr:to>
      <xdr:col>81</xdr:col>
      <xdr:colOff>101600</xdr:colOff>
      <xdr:row>97</xdr:row>
      <xdr:rowOff>55443</xdr:rowOff>
    </xdr:to>
    <xdr:sp macro="" textlink="">
      <xdr:nvSpPr>
        <xdr:cNvPr id="726" name="楕円 725">
          <a:extLst>
            <a:ext uri="{FF2B5EF4-FFF2-40B4-BE49-F238E27FC236}">
              <a16:creationId xmlns:a16="http://schemas.microsoft.com/office/drawing/2014/main" xmlns="" id="{00000000-0008-0000-0700-0000D6020000}"/>
            </a:ext>
          </a:extLst>
        </xdr:cNvPr>
        <xdr:cNvSpPr/>
      </xdr:nvSpPr>
      <xdr:spPr>
        <a:xfrm>
          <a:off x="15430500" y="165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71970</xdr:rowOff>
    </xdr:from>
    <xdr:ext cx="599010" cy="259045"/>
    <xdr:sp macro="" textlink="">
      <xdr:nvSpPr>
        <xdr:cNvPr id="727" name="テキスト ボックス 726">
          <a:extLst>
            <a:ext uri="{FF2B5EF4-FFF2-40B4-BE49-F238E27FC236}">
              <a16:creationId xmlns:a16="http://schemas.microsoft.com/office/drawing/2014/main" xmlns="" id="{00000000-0008-0000-0700-0000D7020000}"/>
            </a:ext>
          </a:extLst>
        </xdr:cNvPr>
        <xdr:cNvSpPr txBox="1"/>
      </xdr:nvSpPr>
      <xdr:spPr>
        <a:xfrm>
          <a:off x="15181795" y="1635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135012</xdr:rowOff>
    </xdr:from>
    <xdr:to>
      <xdr:col>76</xdr:col>
      <xdr:colOff>165100</xdr:colOff>
      <xdr:row>97</xdr:row>
      <xdr:rowOff>65162</xdr:rowOff>
    </xdr:to>
    <xdr:sp macro="" textlink="">
      <xdr:nvSpPr>
        <xdr:cNvPr id="728" name="楕円 727">
          <a:extLst>
            <a:ext uri="{FF2B5EF4-FFF2-40B4-BE49-F238E27FC236}">
              <a16:creationId xmlns:a16="http://schemas.microsoft.com/office/drawing/2014/main" xmlns="" id="{00000000-0008-0000-0700-0000D8020000}"/>
            </a:ext>
          </a:extLst>
        </xdr:cNvPr>
        <xdr:cNvSpPr/>
      </xdr:nvSpPr>
      <xdr:spPr>
        <a:xfrm>
          <a:off x="14541500" y="165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81689</xdr:rowOff>
    </xdr:from>
    <xdr:ext cx="599010" cy="259045"/>
    <xdr:sp macro="" textlink="">
      <xdr:nvSpPr>
        <xdr:cNvPr id="729" name="テキスト ボックス 728">
          <a:extLst>
            <a:ext uri="{FF2B5EF4-FFF2-40B4-BE49-F238E27FC236}">
              <a16:creationId xmlns:a16="http://schemas.microsoft.com/office/drawing/2014/main" xmlns="" id="{00000000-0008-0000-0700-0000D9020000}"/>
            </a:ext>
          </a:extLst>
        </xdr:cNvPr>
        <xdr:cNvSpPr txBox="1"/>
      </xdr:nvSpPr>
      <xdr:spPr>
        <a:xfrm>
          <a:off x="14292795" y="1636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130789</xdr:rowOff>
    </xdr:from>
    <xdr:to>
      <xdr:col>72</xdr:col>
      <xdr:colOff>38100</xdr:colOff>
      <xdr:row>97</xdr:row>
      <xdr:rowOff>60939</xdr:rowOff>
    </xdr:to>
    <xdr:sp macro="" textlink="">
      <xdr:nvSpPr>
        <xdr:cNvPr id="730" name="楕円 729">
          <a:extLst>
            <a:ext uri="{FF2B5EF4-FFF2-40B4-BE49-F238E27FC236}">
              <a16:creationId xmlns:a16="http://schemas.microsoft.com/office/drawing/2014/main" xmlns="" id="{00000000-0008-0000-0700-0000DA020000}"/>
            </a:ext>
          </a:extLst>
        </xdr:cNvPr>
        <xdr:cNvSpPr/>
      </xdr:nvSpPr>
      <xdr:spPr>
        <a:xfrm>
          <a:off x="13652500" y="165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77466</xdr:rowOff>
    </xdr:from>
    <xdr:ext cx="599010" cy="259045"/>
    <xdr:sp macro="" textlink="">
      <xdr:nvSpPr>
        <xdr:cNvPr id="731" name="テキスト ボックス 730">
          <a:extLst>
            <a:ext uri="{FF2B5EF4-FFF2-40B4-BE49-F238E27FC236}">
              <a16:creationId xmlns:a16="http://schemas.microsoft.com/office/drawing/2014/main" xmlns="" id="{00000000-0008-0000-0700-0000DB020000}"/>
            </a:ext>
          </a:extLst>
        </xdr:cNvPr>
        <xdr:cNvSpPr txBox="1"/>
      </xdr:nvSpPr>
      <xdr:spPr>
        <a:xfrm>
          <a:off x="13403795" y="1636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88002</xdr:rowOff>
    </xdr:from>
    <xdr:to>
      <xdr:col>67</xdr:col>
      <xdr:colOff>101600</xdr:colOff>
      <xdr:row>97</xdr:row>
      <xdr:rowOff>18152</xdr:rowOff>
    </xdr:to>
    <xdr:sp macro="" textlink="">
      <xdr:nvSpPr>
        <xdr:cNvPr id="732" name="楕円 731">
          <a:extLst>
            <a:ext uri="{FF2B5EF4-FFF2-40B4-BE49-F238E27FC236}">
              <a16:creationId xmlns:a16="http://schemas.microsoft.com/office/drawing/2014/main" xmlns="" id="{00000000-0008-0000-0700-0000DC020000}"/>
            </a:ext>
          </a:extLst>
        </xdr:cNvPr>
        <xdr:cNvSpPr/>
      </xdr:nvSpPr>
      <xdr:spPr>
        <a:xfrm>
          <a:off x="12763500" y="165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34679</xdr:rowOff>
    </xdr:from>
    <xdr:ext cx="599010"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2514795" y="1632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xmlns=""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xmlns=""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xmlns=""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xmlns=""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xmlns=""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xmlns=""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xmlns=""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xmlns=""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xmlns=""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xmlns=""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xmlns=""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xmlns=""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xmlns=""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xmlns=""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xmlns=""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xmlns=""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xmlns=""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xmlns=""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xmlns=""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xmlns=""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xmlns=""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xmlns=""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xmlns=""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xmlns=""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xmlns=""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xmlns=""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xmlns=""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xmlns=""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xmlns=""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xmlns=""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xmlns=""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xmlns=""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xmlns=""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xmlns=""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xmlns=""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xmlns=""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xmlns=""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xmlns=""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xmlns=""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xmlns=""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xmlns=""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xmlns=""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xmlns=""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xmlns=""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xmlns=""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xmlns=""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xmlns=""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xmlns=""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xmlns=""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xmlns=""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xmlns=""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xmlns=""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xmlns=""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xmlns=""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xmlns=""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xmlns=""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xmlns=""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xmlns=""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xmlns=""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xmlns=""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xmlns=""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xmlns=""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xmlns=""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xmlns=""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xmlns=""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xmlns=""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xmlns=""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xmlns=""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xmlns=""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xmlns=""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xmlns=""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xmlns=""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xmlns=""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xmlns=""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xmlns=""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xmlns=""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xmlns=""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xmlns=""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xmlns=""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xmlns=""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xmlns=""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xmlns=""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民生費は市民一人当たり</a:t>
          </a:r>
          <a:r>
            <a:rPr kumimoji="1" lang="en-US" altLang="ja-JP" sz="1100">
              <a:solidFill>
                <a:schemeClr val="dk1"/>
              </a:solidFill>
              <a:effectLst/>
              <a:latin typeface="+mn-lt"/>
              <a:ea typeface="+mn-ea"/>
              <a:cs typeface="+mn-cs"/>
            </a:rPr>
            <a:t>232</a:t>
          </a:r>
          <a:r>
            <a:rPr kumimoji="1" lang="ja-JP" altLang="ja-JP" sz="1100">
              <a:solidFill>
                <a:schemeClr val="dk1"/>
              </a:solidFill>
              <a:effectLst/>
              <a:latin typeface="+mn-lt"/>
              <a:ea typeface="+mn-ea"/>
              <a:cs typeface="+mn-cs"/>
            </a:rPr>
            <a:t>千円となっており、依然として類似団体平均に比べ高い状況にある。平成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民生費は増加傾向にあるが、特に後期高齢者医療事業及び介護保険事業に係る繰出金、障害者への自立支援事業に要する経費が増加傾向にある。これは、被保険者の高齢化に伴う医療費の増加やサービス利用、障害者自立支援サービスの利用実績の増加に伴うものである。</a:t>
          </a:r>
          <a:endParaRPr lang="ja-JP" altLang="ja-JP" sz="1400">
            <a:effectLst/>
          </a:endParaRPr>
        </a:p>
        <a:p>
          <a:r>
            <a:rPr kumimoji="1" lang="ja-JP" altLang="ja-JP" sz="1100">
              <a:solidFill>
                <a:schemeClr val="dk1"/>
              </a:solidFill>
              <a:effectLst/>
              <a:latin typeface="+mn-lt"/>
              <a:ea typeface="+mn-ea"/>
              <a:cs typeface="+mn-cs"/>
            </a:rPr>
            <a:t>　また、衛生費は、平成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年度から実施している新焼却施設整備事業が、</a:t>
          </a:r>
          <a:r>
            <a:rPr kumimoji="1" lang="ja-JP" altLang="en-US" sz="1100">
              <a:solidFill>
                <a:schemeClr val="dk1"/>
              </a:solidFill>
              <a:effectLst/>
              <a:latin typeface="+mn-lt"/>
              <a:ea typeface="+mn-ea"/>
              <a:cs typeface="+mn-cs"/>
            </a:rPr>
            <a:t>プラント建設</a:t>
          </a:r>
          <a:r>
            <a:rPr kumimoji="1" lang="ja-JP" altLang="ja-JP" sz="1100">
              <a:solidFill>
                <a:schemeClr val="dk1"/>
              </a:solidFill>
              <a:effectLst/>
              <a:latin typeface="+mn-lt"/>
              <a:ea typeface="+mn-ea"/>
              <a:cs typeface="+mn-cs"/>
            </a:rPr>
            <a:t>工事など事業の本格化に伴い大きく増加しているが、一方で小児科診療施設整備や斎場整備、健康増進施設整備の事業完了による減少に伴い、前年と比較し▲</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％、市民一人当たり</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千円となっている。　</a:t>
          </a:r>
          <a:endParaRPr lang="ja-JP" altLang="ja-JP" sz="1400">
            <a:effectLst/>
          </a:endParaRPr>
        </a:p>
        <a:p>
          <a:r>
            <a:rPr kumimoji="1" lang="ja-JP" altLang="ja-JP" sz="1100">
              <a:solidFill>
                <a:schemeClr val="dk1"/>
              </a:solidFill>
              <a:effectLst/>
              <a:latin typeface="+mn-lt"/>
              <a:ea typeface="+mn-ea"/>
              <a:cs typeface="+mn-cs"/>
            </a:rPr>
            <a:t>　なお、災害復旧費の大幅な増額は、平成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年７月豪雨災害に伴うもので、前年度比</a:t>
          </a:r>
          <a:r>
            <a:rPr kumimoji="1" lang="en-US" altLang="ja-JP" sz="1100">
              <a:solidFill>
                <a:schemeClr val="dk1"/>
              </a:solidFill>
              <a:effectLst/>
              <a:latin typeface="+mn-lt"/>
              <a:ea typeface="+mn-ea"/>
              <a:cs typeface="+mn-cs"/>
            </a:rPr>
            <a:t>106.7</a:t>
          </a:r>
          <a:r>
            <a:rPr kumimoji="1" lang="ja-JP" altLang="ja-JP" sz="1100">
              <a:solidFill>
                <a:schemeClr val="dk1"/>
              </a:solidFill>
              <a:effectLst/>
              <a:latin typeface="+mn-lt"/>
              <a:ea typeface="+mn-ea"/>
              <a:cs typeface="+mn-cs"/>
            </a:rPr>
            <a:t>％、市民一人当たり</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千円となっている。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050">
              <a:solidFill>
                <a:schemeClr val="dk1"/>
              </a:solidFill>
              <a:effectLst/>
              <a:latin typeface="+mn-lt"/>
              <a:ea typeface="+mn-ea"/>
              <a:cs typeface="+mn-cs"/>
            </a:rPr>
            <a:t>　令和元</a:t>
          </a:r>
          <a:r>
            <a:rPr kumimoji="1" lang="ja-JP" altLang="ja-JP" sz="1050">
              <a:solidFill>
                <a:schemeClr val="dk1"/>
              </a:solidFill>
              <a:effectLst/>
              <a:latin typeface="+mn-lt"/>
              <a:ea typeface="+mn-ea"/>
              <a:cs typeface="+mn-cs"/>
            </a:rPr>
            <a:t>年度の実質収支額は前年度と比較しほぼ横ばいで、実質単年度収支は、</a:t>
          </a:r>
          <a:r>
            <a:rPr kumimoji="1" lang="en-US" altLang="ja-JP" sz="1050">
              <a:solidFill>
                <a:schemeClr val="dk1"/>
              </a:solidFill>
              <a:effectLst/>
              <a:latin typeface="+mn-lt"/>
              <a:ea typeface="+mn-ea"/>
              <a:cs typeface="+mn-cs"/>
            </a:rPr>
            <a:t>2.64</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改善</a:t>
          </a:r>
          <a:r>
            <a:rPr kumimoji="1" lang="ja-JP" altLang="ja-JP" sz="1050">
              <a:solidFill>
                <a:schemeClr val="dk1"/>
              </a:solidFill>
              <a:effectLst/>
              <a:latin typeface="+mn-lt"/>
              <a:ea typeface="+mn-ea"/>
              <a:cs typeface="+mn-cs"/>
            </a:rPr>
            <a:t>している。その主な要因は、普通交付税や臨時財政対策債、明許繰越に係る純剰余金、地方消費税交付金など歳入一般財源の減額である。</a:t>
          </a:r>
          <a:endParaRPr kumimoji="1" lang="en-US" altLang="ja-JP" sz="1050">
            <a:solidFill>
              <a:schemeClr val="dk1"/>
            </a:solidFill>
            <a:effectLst/>
            <a:latin typeface="+mn-lt"/>
            <a:ea typeface="+mn-ea"/>
            <a:cs typeface="+mn-cs"/>
          </a:endParaRPr>
        </a:p>
        <a:p>
          <a:pPr eaLnBrk="1" fontAlgn="auto" latinLnBrk="0" hangingPunct="1"/>
          <a:r>
            <a:rPr kumimoji="1" lang="ja-JP" altLang="en-US" sz="1050">
              <a:solidFill>
                <a:schemeClr val="dk1"/>
              </a:solidFill>
              <a:effectLst/>
              <a:latin typeface="+mn-lt"/>
              <a:ea typeface="+mn-ea"/>
              <a:cs typeface="+mn-cs"/>
            </a:rPr>
            <a:t>　実質単年度収支については、標準財政規模の減少及び財政調整基金の取崩額の減額などにり、前年度比</a:t>
          </a:r>
          <a:r>
            <a:rPr kumimoji="1" lang="en-US" altLang="ja-JP" sz="1050">
              <a:solidFill>
                <a:schemeClr val="dk1"/>
              </a:solidFill>
              <a:effectLst/>
              <a:latin typeface="+mn-lt"/>
              <a:ea typeface="+mn-ea"/>
              <a:cs typeface="+mn-cs"/>
            </a:rPr>
            <a:t>2.64</a:t>
          </a:r>
          <a:r>
            <a:rPr kumimoji="1" lang="ja-JP" altLang="en-US" sz="1050">
              <a:solidFill>
                <a:schemeClr val="dk1"/>
              </a:solidFill>
              <a:effectLst/>
              <a:latin typeface="+mn-lt"/>
              <a:ea typeface="+mn-ea"/>
              <a:cs typeface="+mn-cs"/>
            </a:rPr>
            <a:t>％改善している。</a:t>
          </a:r>
          <a:endParaRPr kumimoji="1" lang="en-US" altLang="ja-JP" sz="1050">
            <a:solidFill>
              <a:schemeClr val="dk1"/>
            </a:solidFill>
            <a:effectLst/>
            <a:latin typeface="+mn-lt"/>
            <a:ea typeface="+mn-ea"/>
            <a:cs typeface="+mn-cs"/>
          </a:endParaRPr>
        </a:p>
        <a:p>
          <a:pPr eaLnBrk="1" fontAlgn="auto" latinLnBrk="0" hangingPunct="1"/>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また、平成</a:t>
          </a:r>
          <a:r>
            <a:rPr kumimoji="1" lang="en-US" altLang="ja-JP" sz="1050">
              <a:solidFill>
                <a:schemeClr val="dk1"/>
              </a:solidFill>
              <a:effectLst/>
              <a:latin typeface="+mn-lt"/>
              <a:ea typeface="+mn-ea"/>
              <a:cs typeface="+mn-cs"/>
            </a:rPr>
            <a:t>30</a:t>
          </a:r>
          <a:r>
            <a:rPr kumimoji="1" lang="ja-JP" altLang="ja-JP" sz="1050">
              <a:solidFill>
                <a:schemeClr val="dk1"/>
              </a:solidFill>
              <a:effectLst/>
              <a:latin typeface="+mn-lt"/>
              <a:ea typeface="+mn-ea"/>
              <a:cs typeface="+mn-cs"/>
            </a:rPr>
            <a:t>年７月豪雨災害による災害復旧事業の大幅な増額なども影響し、</a:t>
          </a:r>
          <a:r>
            <a:rPr kumimoji="1" lang="ja-JP" altLang="en-US" sz="1050">
              <a:solidFill>
                <a:schemeClr val="dk1"/>
              </a:solidFill>
              <a:effectLst/>
              <a:latin typeface="+mn-lt"/>
              <a:ea typeface="+mn-ea"/>
              <a:cs typeface="+mn-cs"/>
            </a:rPr>
            <a:t>令和元</a:t>
          </a:r>
          <a:r>
            <a:rPr kumimoji="1" lang="ja-JP" altLang="ja-JP" sz="1050">
              <a:solidFill>
                <a:schemeClr val="dk1"/>
              </a:solidFill>
              <a:effectLst/>
              <a:latin typeface="+mn-lt"/>
              <a:ea typeface="+mn-ea"/>
              <a:cs typeface="+mn-cs"/>
            </a:rPr>
            <a:t>年度の財政調整基金の取崩額は、</a:t>
          </a:r>
          <a:r>
            <a:rPr kumimoji="1" lang="en-US" altLang="ja-JP" sz="1050">
              <a:solidFill>
                <a:schemeClr val="dk1"/>
              </a:solidFill>
              <a:effectLst/>
              <a:latin typeface="+mn-lt"/>
              <a:ea typeface="+mn-ea"/>
              <a:cs typeface="+mn-cs"/>
            </a:rPr>
            <a:t>100</a:t>
          </a:r>
          <a:r>
            <a:rPr kumimoji="1" lang="ja-JP" altLang="ja-JP" sz="1050">
              <a:solidFill>
                <a:schemeClr val="dk1"/>
              </a:solidFill>
              <a:effectLst/>
              <a:latin typeface="+mn-lt"/>
              <a:ea typeface="+mn-ea"/>
              <a:cs typeface="+mn-cs"/>
            </a:rPr>
            <a:t>百万円となり、年度末残高は</a:t>
          </a:r>
          <a:r>
            <a:rPr kumimoji="1" lang="en-US" altLang="ja-JP" sz="1050">
              <a:solidFill>
                <a:schemeClr val="dk1"/>
              </a:solidFill>
              <a:effectLst/>
              <a:latin typeface="+mn-lt"/>
              <a:ea typeface="+mn-ea"/>
              <a:cs typeface="+mn-cs"/>
            </a:rPr>
            <a:t>3,727</a:t>
          </a:r>
          <a:r>
            <a:rPr kumimoji="1" lang="ja-JP" altLang="ja-JP" sz="1050">
              <a:solidFill>
                <a:schemeClr val="dk1"/>
              </a:solidFill>
              <a:effectLst/>
              <a:latin typeface="+mn-lt"/>
              <a:ea typeface="+mn-ea"/>
              <a:cs typeface="+mn-cs"/>
            </a:rPr>
            <a:t>百万円となった。</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年度における連結実質赤字比率は、全会計において黒字となっている。</a:t>
          </a:r>
          <a:endParaRPr lang="ja-JP" altLang="ja-JP" sz="1400">
            <a:effectLst/>
          </a:endParaRPr>
        </a:p>
        <a:p>
          <a:r>
            <a:rPr kumimoji="1" lang="ja-JP" altLang="ja-JP" sz="1100">
              <a:solidFill>
                <a:schemeClr val="dk1"/>
              </a:solidFill>
              <a:effectLst/>
              <a:latin typeface="+mn-lt"/>
              <a:ea typeface="+mn-ea"/>
              <a:cs typeface="+mn-cs"/>
            </a:rPr>
            <a:t>　しかし、平成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年度からは普通交付税を含めた一般財源の確保が厳しい状況となっている。</a:t>
          </a:r>
          <a:endParaRPr lang="ja-JP" altLang="ja-JP" sz="1400">
            <a:effectLst/>
          </a:endParaRPr>
        </a:p>
        <a:p>
          <a:r>
            <a:rPr kumimoji="1" lang="ja-JP" altLang="ja-JP" sz="1100">
              <a:solidFill>
                <a:schemeClr val="dk1"/>
              </a:solidFill>
              <a:effectLst/>
              <a:latin typeface="+mn-lt"/>
              <a:ea typeface="+mn-ea"/>
              <a:cs typeface="+mn-cs"/>
            </a:rPr>
            <a:t>　普通交付税は合併算定替の特例措置の適用により、増額交付を受けているが、平成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年度から５年間で段階的に縮減し、令和２年度より加算</a:t>
          </a:r>
          <a:r>
            <a:rPr kumimoji="1" lang="ja-JP" altLang="en-US" sz="1100">
              <a:solidFill>
                <a:schemeClr val="dk1"/>
              </a:solidFill>
              <a:effectLst/>
              <a:latin typeface="+mn-lt"/>
              <a:ea typeface="+mn-ea"/>
              <a:cs typeface="+mn-cs"/>
            </a:rPr>
            <a:t>措置が終了した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こうした状況に対応するため</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年度に一般会計から特別会計への繰出金について、その性質や必要性を検討し、一定の基準を示す「一般会計繰出方針」を策定し、適正な繰出しに努めている。</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には「第２期持続可能な財政運営プラン」を策定し、市税収能率の向上や新たな財源の確保などによる歳入確保、各種補助金の見直しや、業務の見直しによる物件費の減額など、性質別経費ごとに削減目標額を定め、一般財源の抑制を図り歳出削減に努めることと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31330281</v>
      </c>
      <c r="BO4" s="424"/>
      <c r="BP4" s="424"/>
      <c r="BQ4" s="424"/>
      <c r="BR4" s="424"/>
      <c r="BS4" s="424"/>
      <c r="BT4" s="424"/>
      <c r="BU4" s="425"/>
      <c r="BV4" s="423">
        <v>31561149</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2.8</v>
      </c>
      <c r="CU4" s="608"/>
      <c r="CV4" s="608"/>
      <c r="CW4" s="608"/>
      <c r="CX4" s="608"/>
      <c r="CY4" s="608"/>
      <c r="CZ4" s="608"/>
      <c r="DA4" s="609"/>
      <c r="DB4" s="607">
        <v>2.8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30638845</v>
      </c>
      <c r="BO5" s="429"/>
      <c r="BP5" s="429"/>
      <c r="BQ5" s="429"/>
      <c r="BR5" s="429"/>
      <c r="BS5" s="429"/>
      <c r="BT5" s="429"/>
      <c r="BU5" s="430"/>
      <c r="BV5" s="428">
        <v>30693009</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97.8</v>
      </c>
      <c r="CU5" s="399"/>
      <c r="CV5" s="399"/>
      <c r="CW5" s="399"/>
      <c r="CX5" s="399"/>
      <c r="CY5" s="399"/>
      <c r="CZ5" s="399"/>
      <c r="DA5" s="400"/>
      <c r="DB5" s="398">
        <v>98.2</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691436</v>
      </c>
      <c r="BO6" s="429"/>
      <c r="BP6" s="429"/>
      <c r="BQ6" s="429"/>
      <c r="BR6" s="429"/>
      <c r="BS6" s="429"/>
      <c r="BT6" s="429"/>
      <c r="BU6" s="430"/>
      <c r="BV6" s="428">
        <v>868140</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100.8</v>
      </c>
      <c r="CU6" s="582"/>
      <c r="CV6" s="582"/>
      <c r="CW6" s="582"/>
      <c r="CX6" s="582"/>
      <c r="CY6" s="582"/>
      <c r="CZ6" s="582"/>
      <c r="DA6" s="583"/>
      <c r="DB6" s="581">
        <v>102.3</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210227</v>
      </c>
      <c r="BO7" s="429"/>
      <c r="BP7" s="429"/>
      <c r="BQ7" s="429"/>
      <c r="BR7" s="429"/>
      <c r="BS7" s="429"/>
      <c r="BT7" s="429"/>
      <c r="BU7" s="430"/>
      <c r="BV7" s="428">
        <v>370962</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17123323</v>
      </c>
      <c r="CU7" s="429"/>
      <c r="CV7" s="429"/>
      <c r="CW7" s="429"/>
      <c r="CX7" s="429"/>
      <c r="CY7" s="429"/>
      <c r="CZ7" s="429"/>
      <c r="DA7" s="430"/>
      <c r="DB7" s="428">
        <v>17562653</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481209</v>
      </c>
      <c r="BO8" s="429"/>
      <c r="BP8" s="429"/>
      <c r="BQ8" s="429"/>
      <c r="BR8" s="429"/>
      <c r="BS8" s="429"/>
      <c r="BT8" s="429"/>
      <c r="BU8" s="430"/>
      <c r="BV8" s="428">
        <v>497178</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0.26</v>
      </c>
      <c r="CU8" s="542"/>
      <c r="CV8" s="542"/>
      <c r="CW8" s="542"/>
      <c r="CX8" s="542"/>
      <c r="CY8" s="542"/>
      <c r="CZ8" s="542"/>
      <c r="DA8" s="543"/>
      <c r="DB8" s="541">
        <v>0.26</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37000</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-15969</v>
      </c>
      <c r="BO9" s="429"/>
      <c r="BP9" s="429"/>
      <c r="BQ9" s="429"/>
      <c r="BR9" s="429"/>
      <c r="BS9" s="429"/>
      <c r="BT9" s="429"/>
      <c r="BU9" s="430"/>
      <c r="BV9" s="428">
        <v>-60966</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19.899999999999999</v>
      </c>
      <c r="CU9" s="399"/>
      <c r="CV9" s="399"/>
      <c r="CW9" s="399"/>
      <c r="CX9" s="399"/>
      <c r="CY9" s="399"/>
      <c r="CZ9" s="399"/>
      <c r="DA9" s="400"/>
      <c r="DB9" s="398">
        <v>22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40244</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119</v>
      </c>
      <c r="AV10" s="486"/>
      <c r="AW10" s="486"/>
      <c r="AX10" s="486"/>
      <c r="AY10" s="408" t="s">
        <v>120</v>
      </c>
      <c r="AZ10" s="409"/>
      <c r="BA10" s="409"/>
      <c r="BB10" s="409"/>
      <c r="BC10" s="409"/>
      <c r="BD10" s="409"/>
      <c r="BE10" s="409"/>
      <c r="BF10" s="409"/>
      <c r="BG10" s="409"/>
      <c r="BH10" s="409"/>
      <c r="BI10" s="409"/>
      <c r="BJ10" s="409"/>
      <c r="BK10" s="409"/>
      <c r="BL10" s="409"/>
      <c r="BM10" s="410"/>
      <c r="BN10" s="428">
        <v>1095</v>
      </c>
      <c r="BO10" s="429"/>
      <c r="BP10" s="429"/>
      <c r="BQ10" s="429"/>
      <c r="BR10" s="429"/>
      <c r="BS10" s="429"/>
      <c r="BT10" s="429"/>
      <c r="BU10" s="430"/>
      <c r="BV10" s="428">
        <v>1053</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3800</v>
      </c>
      <c r="BO11" s="429"/>
      <c r="BP11" s="429"/>
      <c r="BQ11" s="429"/>
      <c r="BR11" s="429"/>
      <c r="BS11" s="429"/>
      <c r="BT11" s="429"/>
      <c r="BU11" s="430"/>
      <c r="BV11" s="428">
        <v>281538</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34869</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119</v>
      </c>
      <c r="AV12" s="486"/>
      <c r="AW12" s="486"/>
      <c r="AX12" s="486"/>
      <c r="AY12" s="408" t="s">
        <v>134</v>
      </c>
      <c r="AZ12" s="409"/>
      <c r="BA12" s="409"/>
      <c r="BB12" s="409"/>
      <c r="BC12" s="409"/>
      <c r="BD12" s="409"/>
      <c r="BE12" s="409"/>
      <c r="BF12" s="409"/>
      <c r="BG12" s="409"/>
      <c r="BH12" s="409"/>
      <c r="BI12" s="409"/>
      <c r="BJ12" s="409"/>
      <c r="BK12" s="409"/>
      <c r="BL12" s="409"/>
      <c r="BM12" s="410"/>
      <c r="BN12" s="428">
        <v>100000</v>
      </c>
      <c r="BO12" s="429"/>
      <c r="BP12" s="429"/>
      <c r="BQ12" s="429"/>
      <c r="BR12" s="429"/>
      <c r="BS12" s="429"/>
      <c r="BT12" s="429"/>
      <c r="BU12" s="430"/>
      <c r="BV12" s="428">
        <v>800000</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128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34423</v>
      </c>
      <c r="S13" s="532"/>
      <c r="T13" s="532"/>
      <c r="U13" s="532"/>
      <c r="V13" s="533"/>
      <c r="W13" s="519" t="s">
        <v>138</v>
      </c>
      <c r="X13" s="441"/>
      <c r="Y13" s="441"/>
      <c r="Z13" s="441"/>
      <c r="AA13" s="441"/>
      <c r="AB13" s="442"/>
      <c r="AC13" s="404">
        <v>3709</v>
      </c>
      <c r="AD13" s="405"/>
      <c r="AE13" s="405"/>
      <c r="AF13" s="405"/>
      <c r="AG13" s="406"/>
      <c r="AH13" s="404">
        <v>3698</v>
      </c>
      <c r="AI13" s="405"/>
      <c r="AJ13" s="405"/>
      <c r="AK13" s="405"/>
      <c r="AL13" s="407"/>
      <c r="AM13" s="497" t="s">
        <v>139</v>
      </c>
      <c r="AN13" s="402"/>
      <c r="AO13" s="402"/>
      <c r="AP13" s="402"/>
      <c r="AQ13" s="402"/>
      <c r="AR13" s="402"/>
      <c r="AS13" s="402"/>
      <c r="AT13" s="403"/>
      <c r="AU13" s="485" t="s">
        <v>140</v>
      </c>
      <c r="AV13" s="486"/>
      <c r="AW13" s="486"/>
      <c r="AX13" s="486"/>
      <c r="AY13" s="408" t="s">
        <v>141</v>
      </c>
      <c r="AZ13" s="409"/>
      <c r="BA13" s="409"/>
      <c r="BB13" s="409"/>
      <c r="BC13" s="409"/>
      <c r="BD13" s="409"/>
      <c r="BE13" s="409"/>
      <c r="BF13" s="409"/>
      <c r="BG13" s="409"/>
      <c r="BH13" s="409"/>
      <c r="BI13" s="409"/>
      <c r="BJ13" s="409"/>
      <c r="BK13" s="409"/>
      <c r="BL13" s="409"/>
      <c r="BM13" s="410"/>
      <c r="BN13" s="428">
        <v>-111074</v>
      </c>
      <c r="BO13" s="429"/>
      <c r="BP13" s="429"/>
      <c r="BQ13" s="429"/>
      <c r="BR13" s="429"/>
      <c r="BS13" s="429"/>
      <c r="BT13" s="429"/>
      <c r="BU13" s="430"/>
      <c r="BV13" s="428">
        <v>-578375</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13.2</v>
      </c>
      <c r="CU13" s="399"/>
      <c r="CV13" s="399"/>
      <c r="CW13" s="399"/>
      <c r="CX13" s="399"/>
      <c r="CY13" s="399"/>
      <c r="CZ13" s="399"/>
      <c r="DA13" s="400"/>
      <c r="DB13" s="398">
        <v>14.4</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35556</v>
      </c>
      <c r="S14" s="532"/>
      <c r="T14" s="532"/>
      <c r="U14" s="532"/>
      <c r="V14" s="533"/>
      <c r="W14" s="534"/>
      <c r="X14" s="444"/>
      <c r="Y14" s="444"/>
      <c r="Z14" s="444"/>
      <c r="AA14" s="444"/>
      <c r="AB14" s="445"/>
      <c r="AC14" s="524">
        <v>20.8</v>
      </c>
      <c r="AD14" s="525"/>
      <c r="AE14" s="525"/>
      <c r="AF14" s="525"/>
      <c r="AG14" s="526"/>
      <c r="AH14" s="524">
        <v>19.7</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111.9</v>
      </c>
      <c r="CU14" s="536"/>
      <c r="CV14" s="536"/>
      <c r="CW14" s="536"/>
      <c r="CX14" s="536"/>
      <c r="CY14" s="536"/>
      <c r="CZ14" s="536"/>
      <c r="DA14" s="537"/>
      <c r="DB14" s="535">
        <v>120.7</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35166</v>
      </c>
      <c r="S15" s="532"/>
      <c r="T15" s="532"/>
      <c r="U15" s="532"/>
      <c r="V15" s="533"/>
      <c r="W15" s="519" t="s">
        <v>146</v>
      </c>
      <c r="X15" s="441"/>
      <c r="Y15" s="441"/>
      <c r="Z15" s="441"/>
      <c r="AA15" s="441"/>
      <c r="AB15" s="442"/>
      <c r="AC15" s="404">
        <v>3660</v>
      </c>
      <c r="AD15" s="405"/>
      <c r="AE15" s="405"/>
      <c r="AF15" s="405"/>
      <c r="AG15" s="406"/>
      <c r="AH15" s="404">
        <v>4151</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4066237</v>
      </c>
      <c r="BO15" s="424"/>
      <c r="BP15" s="424"/>
      <c r="BQ15" s="424"/>
      <c r="BR15" s="424"/>
      <c r="BS15" s="424"/>
      <c r="BT15" s="424"/>
      <c r="BU15" s="425"/>
      <c r="BV15" s="423">
        <v>4023716</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20.5</v>
      </c>
      <c r="AD16" s="525"/>
      <c r="AE16" s="525"/>
      <c r="AF16" s="525"/>
      <c r="AG16" s="526"/>
      <c r="AH16" s="524">
        <v>22.1</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15456365</v>
      </c>
      <c r="BO16" s="429"/>
      <c r="BP16" s="429"/>
      <c r="BQ16" s="429"/>
      <c r="BR16" s="429"/>
      <c r="BS16" s="429"/>
      <c r="BT16" s="429"/>
      <c r="BU16" s="430"/>
      <c r="BV16" s="428">
        <v>15488379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10501</v>
      </c>
      <c r="AD17" s="405"/>
      <c r="AE17" s="405"/>
      <c r="AF17" s="405"/>
      <c r="AG17" s="406"/>
      <c r="AH17" s="404">
        <v>10918</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5059979</v>
      </c>
      <c r="BO17" s="429"/>
      <c r="BP17" s="429"/>
      <c r="BQ17" s="429"/>
      <c r="BR17" s="429"/>
      <c r="BS17" s="429"/>
      <c r="BT17" s="429"/>
      <c r="BU17" s="430"/>
      <c r="BV17" s="428">
        <v>5026238</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1246.49</v>
      </c>
      <c r="M18" s="493"/>
      <c r="N18" s="493"/>
      <c r="O18" s="493"/>
      <c r="P18" s="493"/>
      <c r="Q18" s="493"/>
      <c r="R18" s="494"/>
      <c r="S18" s="494"/>
      <c r="T18" s="494"/>
      <c r="U18" s="494"/>
      <c r="V18" s="495"/>
      <c r="W18" s="509"/>
      <c r="X18" s="510"/>
      <c r="Y18" s="510"/>
      <c r="Z18" s="510"/>
      <c r="AA18" s="510"/>
      <c r="AB18" s="520"/>
      <c r="AC18" s="392">
        <v>58.8</v>
      </c>
      <c r="AD18" s="393"/>
      <c r="AE18" s="393"/>
      <c r="AF18" s="393"/>
      <c r="AG18" s="496"/>
      <c r="AH18" s="392">
        <v>58.2</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16917682</v>
      </c>
      <c r="BO18" s="429"/>
      <c r="BP18" s="429"/>
      <c r="BQ18" s="429"/>
      <c r="BR18" s="429"/>
      <c r="BS18" s="429"/>
      <c r="BT18" s="429"/>
      <c r="BU18" s="430"/>
      <c r="BV18" s="428">
        <v>17332769</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30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19688716</v>
      </c>
      <c r="BO19" s="429"/>
      <c r="BP19" s="429"/>
      <c r="BQ19" s="429"/>
      <c r="BR19" s="429"/>
      <c r="BS19" s="429"/>
      <c r="BT19" s="429"/>
      <c r="BU19" s="430"/>
      <c r="BV19" s="428">
        <v>21285585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14455</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38578063</v>
      </c>
      <c r="BO23" s="429"/>
      <c r="BP23" s="429"/>
      <c r="BQ23" s="429"/>
      <c r="BR23" s="429"/>
      <c r="BS23" s="429"/>
      <c r="BT23" s="429"/>
      <c r="BU23" s="430"/>
      <c r="BV23" s="428">
        <v>38696967</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8600</v>
      </c>
      <c r="R24" s="405"/>
      <c r="S24" s="405"/>
      <c r="T24" s="405"/>
      <c r="U24" s="405"/>
      <c r="V24" s="406"/>
      <c r="W24" s="470"/>
      <c r="X24" s="461"/>
      <c r="Y24" s="462"/>
      <c r="Z24" s="401" t="s">
        <v>170</v>
      </c>
      <c r="AA24" s="402"/>
      <c r="AB24" s="402"/>
      <c r="AC24" s="402"/>
      <c r="AD24" s="402"/>
      <c r="AE24" s="402"/>
      <c r="AF24" s="402"/>
      <c r="AG24" s="403"/>
      <c r="AH24" s="404">
        <v>430</v>
      </c>
      <c r="AI24" s="405"/>
      <c r="AJ24" s="405"/>
      <c r="AK24" s="405"/>
      <c r="AL24" s="406"/>
      <c r="AM24" s="404">
        <v>1353210</v>
      </c>
      <c r="AN24" s="405"/>
      <c r="AO24" s="405"/>
      <c r="AP24" s="405"/>
      <c r="AQ24" s="405"/>
      <c r="AR24" s="406"/>
      <c r="AS24" s="404">
        <v>3147</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27990027</v>
      </c>
      <c r="BO24" s="429"/>
      <c r="BP24" s="429"/>
      <c r="BQ24" s="429"/>
      <c r="BR24" s="429"/>
      <c r="BS24" s="429"/>
      <c r="BT24" s="429"/>
      <c r="BU24" s="430"/>
      <c r="BV24" s="428">
        <v>27778050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2</v>
      </c>
      <c r="M25" s="405"/>
      <c r="N25" s="405"/>
      <c r="O25" s="405"/>
      <c r="P25" s="406"/>
      <c r="Q25" s="404">
        <v>7000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175</v>
      </c>
      <c r="AN25" s="405"/>
      <c r="AO25" s="405"/>
      <c r="AP25" s="405"/>
      <c r="AQ25" s="405"/>
      <c r="AR25" s="406"/>
      <c r="AS25" s="404" t="s">
        <v>176</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1556862</v>
      </c>
      <c r="BO25" s="424"/>
      <c r="BP25" s="424"/>
      <c r="BQ25" s="424"/>
      <c r="BR25" s="424"/>
      <c r="BS25" s="424"/>
      <c r="BT25" s="424"/>
      <c r="BU25" s="425"/>
      <c r="BV25" s="423">
        <v>1801816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6200</v>
      </c>
      <c r="R26" s="405"/>
      <c r="S26" s="405"/>
      <c r="T26" s="405"/>
      <c r="U26" s="405"/>
      <c r="V26" s="406"/>
      <c r="W26" s="470"/>
      <c r="X26" s="461"/>
      <c r="Y26" s="462"/>
      <c r="Z26" s="401" t="s">
        <v>179</v>
      </c>
      <c r="AA26" s="483"/>
      <c r="AB26" s="483"/>
      <c r="AC26" s="483"/>
      <c r="AD26" s="483"/>
      <c r="AE26" s="483"/>
      <c r="AF26" s="483"/>
      <c r="AG26" s="484"/>
      <c r="AH26" s="404">
        <v>8</v>
      </c>
      <c r="AI26" s="405"/>
      <c r="AJ26" s="405"/>
      <c r="AK26" s="405"/>
      <c r="AL26" s="406"/>
      <c r="AM26" s="404">
        <v>27272</v>
      </c>
      <c r="AN26" s="405"/>
      <c r="AO26" s="405"/>
      <c r="AP26" s="405"/>
      <c r="AQ26" s="405"/>
      <c r="AR26" s="406"/>
      <c r="AS26" s="404">
        <v>3409</v>
      </c>
      <c r="AT26" s="405"/>
      <c r="AU26" s="405"/>
      <c r="AV26" s="405"/>
      <c r="AW26" s="405"/>
      <c r="AX26" s="407"/>
      <c r="AY26" s="437" t="s">
        <v>180</v>
      </c>
      <c r="AZ26" s="438"/>
      <c r="BA26" s="438"/>
      <c r="BB26" s="438"/>
      <c r="BC26" s="438"/>
      <c r="BD26" s="438"/>
      <c r="BE26" s="438"/>
      <c r="BF26" s="438"/>
      <c r="BG26" s="438"/>
      <c r="BH26" s="438"/>
      <c r="BI26" s="438"/>
      <c r="BJ26" s="438"/>
      <c r="BK26" s="438"/>
      <c r="BL26" s="438"/>
      <c r="BM26" s="439"/>
      <c r="BN26" s="428" t="s">
        <v>174</v>
      </c>
      <c r="BO26" s="429"/>
      <c r="BP26" s="429"/>
      <c r="BQ26" s="429"/>
      <c r="BR26" s="429"/>
      <c r="BS26" s="429"/>
      <c r="BT26" s="429"/>
      <c r="BU26" s="430"/>
      <c r="BV26" s="428" t="s">
        <v>174</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181</v>
      </c>
      <c r="F27" s="402"/>
      <c r="G27" s="402"/>
      <c r="H27" s="402"/>
      <c r="I27" s="402"/>
      <c r="J27" s="402"/>
      <c r="K27" s="403"/>
      <c r="L27" s="404">
        <v>1</v>
      </c>
      <c r="M27" s="405"/>
      <c r="N27" s="405"/>
      <c r="O27" s="405"/>
      <c r="P27" s="406"/>
      <c r="Q27" s="404">
        <v>4100</v>
      </c>
      <c r="R27" s="405"/>
      <c r="S27" s="405"/>
      <c r="T27" s="405"/>
      <c r="U27" s="405"/>
      <c r="V27" s="406"/>
      <c r="W27" s="470"/>
      <c r="X27" s="461"/>
      <c r="Y27" s="462"/>
      <c r="Z27" s="401" t="s">
        <v>182</v>
      </c>
      <c r="AA27" s="402"/>
      <c r="AB27" s="402"/>
      <c r="AC27" s="402"/>
      <c r="AD27" s="402"/>
      <c r="AE27" s="402"/>
      <c r="AF27" s="402"/>
      <c r="AG27" s="403"/>
      <c r="AH27" s="404">
        <v>9</v>
      </c>
      <c r="AI27" s="405"/>
      <c r="AJ27" s="405"/>
      <c r="AK27" s="405"/>
      <c r="AL27" s="406"/>
      <c r="AM27" s="404">
        <v>33345</v>
      </c>
      <c r="AN27" s="405"/>
      <c r="AO27" s="405"/>
      <c r="AP27" s="405"/>
      <c r="AQ27" s="405"/>
      <c r="AR27" s="406"/>
      <c r="AS27" s="404">
        <v>3705</v>
      </c>
      <c r="AT27" s="405"/>
      <c r="AU27" s="405"/>
      <c r="AV27" s="405"/>
      <c r="AW27" s="405"/>
      <c r="AX27" s="407"/>
      <c r="AY27" s="434" t="s">
        <v>183</v>
      </c>
      <c r="AZ27" s="435"/>
      <c r="BA27" s="435"/>
      <c r="BB27" s="435"/>
      <c r="BC27" s="435"/>
      <c r="BD27" s="435"/>
      <c r="BE27" s="435"/>
      <c r="BF27" s="435"/>
      <c r="BG27" s="435"/>
      <c r="BH27" s="435"/>
      <c r="BI27" s="435"/>
      <c r="BJ27" s="435"/>
      <c r="BK27" s="435"/>
      <c r="BL27" s="435"/>
      <c r="BM27" s="436"/>
      <c r="BN27" s="431">
        <v>286674</v>
      </c>
      <c r="BO27" s="432"/>
      <c r="BP27" s="432"/>
      <c r="BQ27" s="432"/>
      <c r="BR27" s="432"/>
      <c r="BS27" s="432"/>
      <c r="BT27" s="432"/>
      <c r="BU27" s="433"/>
      <c r="BV27" s="431">
        <v>286665</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184</v>
      </c>
      <c r="F28" s="402"/>
      <c r="G28" s="402"/>
      <c r="H28" s="402"/>
      <c r="I28" s="402"/>
      <c r="J28" s="402"/>
      <c r="K28" s="403"/>
      <c r="L28" s="404">
        <v>1</v>
      </c>
      <c r="M28" s="405"/>
      <c r="N28" s="405"/>
      <c r="O28" s="405"/>
      <c r="P28" s="406"/>
      <c r="Q28" s="404">
        <v>3550</v>
      </c>
      <c r="R28" s="405"/>
      <c r="S28" s="405"/>
      <c r="T28" s="405"/>
      <c r="U28" s="405"/>
      <c r="V28" s="406"/>
      <c r="W28" s="470"/>
      <c r="X28" s="461"/>
      <c r="Y28" s="462"/>
      <c r="Z28" s="401" t="s">
        <v>185</v>
      </c>
      <c r="AA28" s="402"/>
      <c r="AB28" s="402"/>
      <c r="AC28" s="402"/>
      <c r="AD28" s="402"/>
      <c r="AE28" s="402"/>
      <c r="AF28" s="402"/>
      <c r="AG28" s="403"/>
      <c r="AH28" s="404" t="s">
        <v>176</v>
      </c>
      <c r="AI28" s="405"/>
      <c r="AJ28" s="405"/>
      <c r="AK28" s="405"/>
      <c r="AL28" s="406"/>
      <c r="AM28" s="404" t="s">
        <v>176</v>
      </c>
      <c r="AN28" s="405"/>
      <c r="AO28" s="405"/>
      <c r="AP28" s="405"/>
      <c r="AQ28" s="405"/>
      <c r="AR28" s="406"/>
      <c r="AS28" s="404" t="s">
        <v>176</v>
      </c>
      <c r="AT28" s="405"/>
      <c r="AU28" s="405"/>
      <c r="AV28" s="405"/>
      <c r="AW28" s="405"/>
      <c r="AX28" s="407"/>
      <c r="AY28" s="411" t="s">
        <v>186</v>
      </c>
      <c r="AZ28" s="412"/>
      <c r="BA28" s="412"/>
      <c r="BB28" s="413"/>
      <c r="BC28" s="420" t="s">
        <v>48</v>
      </c>
      <c r="BD28" s="421"/>
      <c r="BE28" s="421"/>
      <c r="BF28" s="421"/>
      <c r="BG28" s="421"/>
      <c r="BH28" s="421"/>
      <c r="BI28" s="421"/>
      <c r="BJ28" s="421"/>
      <c r="BK28" s="421"/>
      <c r="BL28" s="421"/>
      <c r="BM28" s="422"/>
      <c r="BN28" s="423">
        <v>3726876</v>
      </c>
      <c r="BO28" s="424"/>
      <c r="BP28" s="424"/>
      <c r="BQ28" s="424"/>
      <c r="BR28" s="424"/>
      <c r="BS28" s="424"/>
      <c r="BT28" s="424"/>
      <c r="BU28" s="425"/>
      <c r="BV28" s="423">
        <v>3575781</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187</v>
      </c>
      <c r="F29" s="402"/>
      <c r="G29" s="402"/>
      <c r="H29" s="402"/>
      <c r="I29" s="402"/>
      <c r="J29" s="402"/>
      <c r="K29" s="403"/>
      <c r="L29" s="404">
        <v>18</v>
      </c>
      <c r="M29" s="405"/>
      <c r="N29" s="405"/>
      <c r="O29" s="405"/>
      <c r="P29" s="406"/>
      <c r="Q29" s="404">
        <v>3250</v>
      </c>
      <c r="R29" s="405"/>
      <c r="S29" s="405"/>
      <c r="T29" s="405"/>
      <c r="U29" s="405"/>
      <c r="V29" s="406"/>
      <c r="W29" s="471"/>
      <c r="X29" s="472"/>
      <c r="Y29" s="473"/>
      <c r="Z29" s="401" t="s">
        <v>188</v>
      </c>
      <c r="AA29" s="402"/>
      <c r="AB29" s="402"/>
      <c r="AC29" s="402"/>
      <c r="AD29" s="402"/>
      <c r="AE29" s="402"/>
      <c r="AF29" s="402"/>
      <c r="AG29" s="403"/>
      <c r="AH29" s="404">
        <v>439</v>
      </c>
      <c r="AI29" s="405"/>
      <c r="AJ29" s="405"/>
      <c r="AK29" s="405"/>
      <c r="AL29" s="406"/>
      <c r="AM29" s="404">
        <v>1386555</v>
      </c>
      <c r="AN29" s="405"/>
      <c r="AO29" s="405"/>
      <c r="AP29" s="405"/>
      <c r="AQ29" s="405"/>
      <c r="AR29" s="406"/>
      <c r="AS29" s="404">
        <v>3158</v>
      </c>
      <c r="AT29" s="405"/>
      <c r="AU29" s="405"/>
      <c r="AV29" s="405"/>
      <c r="AW29" s="405"/>
      <c r="AX29" s="407"/>
      <c r="AY29" s="414"/>
      <c r="AZ29" s="415"/>
      <c r="BA29" s="415"/>
      <c r="BB29" s="416"/>
      <c r="BC29" s="408" t="s">
        <v>189</v>
      </c>
      <c r="BD29" s="409"/>
      <c r="BE29" s="409"/>
      <c r="BF29" s="409"/>
      <c r="BG29" s="409"/>
      <c r="BH29" s="409"/>
      <c r="BI29" s="409"/>
      <c r="BJ29" s="409"/>
      <c r="BK29" s="409"/>
      <c r="BL29" s="409"/>
      <c r="BM29" s="410"/>
      <c r="BN29" s="428">
        <v>731</v>
      </c>
      <c r="BO29" s="429"/>
      <c r="BP29" s="429"/>
      <c r="BQ29" s="429"/>
      <c r="BR29" s="429"/>
      <c r="BS29" s="429"/>
      <c r="BT29" s="429"/>
      <c r="BU29" s="430"/>
      <c r="BV29" s="428">
        <v>731</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190</v>
      </c>
      <c r="X30" s="481"/>
      <c r="Y30" s="481"/>
      <c r="Z30" s="481"/>
      <c r="AA30" s="481"/>
      <c r="AB30" s="481"/>
      <c r="AC30" s="481"/>
      <c r="AD30" s="481"/>
      <c r="AE30" s="481"/>
      <c r="AF30" s="481"/>
      <c r="AG30" s="482"/>
      <c r="AH30" s="392">
        <v>97.3</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3342329</v>
      </c>
      <c r="BO30" s="432"/>
      <c r="BP30" s="432"/>
      <c r="BQ30" s="432"/>
      <c r="BR30" s="432"/>
      <c r="BS30" s="432"/>
      <c r="BT30" s="432"/>
      <c r="BU30" s="433"/>
      <c r="BV30" s="431">
        <v>3280728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197</v>
      </c>
      <c r="D33" s="391"/>
      <c r="E33" s="390" t="s">
        <v>198</v>
      </c>
      <c r="F33" s="390"/>
      <c r="G33" s="390"/>
      <c r="H33" s="390"/>
      <c r="I33" s="390"/>
      <c r="J33" s="390"/>
      <c r="K33" s="390"/>
      <c r="L33" s="390"/>
      <c r="M33" s="390"/>
      <c r="N33" s="390"/>
      <c r="O33" s="390"/>
      <c r="P33" s="390"/>
      <c r="Q33" s="390"/>
      <c r="R33" s="390"/>
      <c r="S33" s="390"/>
      <c r="T33" s="216"/>
      <c r="U33" s="391" t="s">
        <v>197</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197</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5</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10</v>
      </c>
      <c r="AN34" s="387"/>
      <c r="AO34" s="386" t="str">
        <f>IF('各会計、関係団体の財政状況及び健全化判断比率'!B33="","",'各会計、関係団体の財政状況及び健全化判断比率'!B33)</f>
        <v>水道事業会計</v>
      </c>
      <c r="AP34" s="386"/>
      <c r="AQ34" s="386"/>
      <c r="AR34" s="386"/>
      <c r="AS34" s="386"/>
      <c r="AT34" s="386"/>
      <c r="AU34" s="386"/>
      <c r="AV34" s="386"/>
      <c r="AW34" s="386"/>
      <c r="AX34" s="386"/>
      <c r="AY34" s="386"/>
      <c r="AZ34" s="386"/>
      <c r="BA34" s="386"/>
      <c r="BB34" s="386"/>
      <c r="BC34" s="386"/>
      <c r="BD34" s="214"/>
      <c r="BE34" s="387">
        <f>IF(BG34="","",MAX(C34:D43,U34:V43,AM34:AN43)+1)</f>
        <v>12</v>
      </c>
      <c r="BF34" s="387"/>
      <c r="BG34" s="386" t="str">
        <f>IF('各会計、関係団体の財政状況及び健全化判断比率'!B35="","",'各会計、関係団体の財政状況及び健全化判断比率'!B35)</f>
        <v>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17</v>
      </c>
      <c r="BX34" s="387"/>
      <c r="BY34" s="386" t="str">
        <f>IF('各会計、関係団体の財政状況及び健全化判断比率'!B68="","",'各会計、関係団体の財政状況及び健全化判断比率'!B68)</f>
        <v>備北地区消防組合</v>
      </c>
      <c r="BZ34" s="386"/>
      <c r="CA34" s="386"/>
      <c r="CB34" s="386"/>
      <c r="CC34" s="386"/>
      <c r="CD34" s="386"/>
      <c r="CE34" s="386"/>
      <c r="CF34" s="386"/>
      <c r="CG34" s="386"/>
      <c r="CH34" s="386"/>
      <c r="CI34" s="386"/>
      <c r="CJ34" s="386"/>
      <c r="CK34" s="386"/>
      <c r="CL34" s="386"/>
      <c r="CM34" s="386"/>
      <c r="CN34" s="214"/>
      <c r="CO34" s="387">
        <f>IF(CQ34="","",MAX(C34:D43,U34:V43,AM34:AN43,BE34:BF43,BW34:BX43)+1)</f>
        <v>21</v>
      </c>
      <c r="CP34" s="387"/>
      <c r="CQ34" s="386" t="str">
        <f>IF('各会計、関係団体の財政状況及び健全化判断比率'!BS7="","",'各会計、関係団体の財政状況及び健全化判断比率'!BS7)</f>
        <v>庄原市土地開発公社</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住宅資金特別会計</v>
      </c>
      <c r="F35" s="386"/>
      <c r="G35" s="386"/>
      <c r="H35" s="386"/>
      <c r="I35" s="386"/>
      <c r="J35" s="386"/>
      <c r="K35" s="386"/>
      <c r="L35" s="386"/>
      <c r="M35" s="386"/>
      <c r="N35" s="386"/>
      <c r="O35" s="386"/>
      <c r="P35" s="386"/>
      <c r="Q35" s="386"/>
      <c r="R35" s="386"/>
      <c r="S35" s="386"/>
      <c r="T35" s="214"/>
      <c r="U35" s="387">
        <f>IF(W35="","",U34+1)</f>
        <v>6</v>
      </c>
      <c r="V35" s="387"/>
      <c r="W35" s="386" t="str">
        <f>IF('各会計、関係団体の財政状況及び健全化判断比率'!B29="","",'各会計、関係団体の財政状況及び健全化判断比率'!B29)</f>
        <v>国民健康保険特別会計（直診勘定）</v>
      </c>
      <c r="X35" s="386"/>
      <c r="Y35" s="386"/>
      <c r="Z35" s="386"/>
      <c r="AA35" s="386"/>
      <c r="AB35" s="386"/>
      <c r="AC35" s="386"/>
      <c r="AD35" s="386"/>
      <c r="AE35" s="386"/>
      <c r="AF35" s="386"/>
      <c r="AG35" s="386"/>
      <c r="AH35" s="386"/>
      <c r="AI35" s="386"/>
      <c r="AJ35" s="386"/>
      <c r="AK35" s="386"/>
      <c r="AL35" s="214"/>
      <c r="AM35" s="387">
        <f t="shared" ref="AM35:AM43" si="0">IF(AO35="","",AM34+1)</f>
        <v>11</v>
      </c>
      <c r="AN35" s="387"/>
      <c r="AO35" s="386" t="str">
        <f>IF('各会計、関係団体の財政状況及び健全化判断比率'!B34="","",'各会計、関係団体の財政状況及び健全化判断比率'!B34)</f>
        <v>国民健康保険病院事業会計</v>
      </c>
      <c r="AP35" s="386"/>
      <c r="AQ35" s="386"/>
      <c r="AR35" s="386"/>
      <c r="AS35" s="386"/>
      <c r="AT35" s="386"/>
      <c r="AU35" s="386"/>
      <c r="AV35" s="386"/>
      <c r="AW35" s="386"/>
      <c r="AX35" s="386"/>
      <c r="AY35" s="386"/>
      <c r="AZ35" s="386"/>
      <c r="BA35" s="386"/>
      <c r="BB35" s="386"/>
      <c r="BC35" s="386"/>
      <c r="BD35" s="214"/>
      <c r="BE35" s="387">
        <f t="shared" ref="BE35:BE43" si="1">IF(BG35="","",BE34+1)</f>
        <v>13</v>
      </c>
      <c r="BF35" s="387"/>
      <c r="BG35" s="386" t="str">
        <f>IF('各会計、関係団体の財政状況及び健全化判断比率'!B36="","",'各会計、関係団体の財政状況及び健全化判断比率'!B36)</f>
        <v>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18</v>
      </c>
      <c r="BX35" s="387"/>
      <c r="BY35" s="386" t="str">
        <f>IF('各会計、関係団体の財政状況及び健全化判断比率'!B69="","",'各会計、関係団体の財政状況及び健全化判断比率'!B69)</f>
        <v>広島県市町総合事務組合</v>
      </c>
      <c r="BZ35" s="386"/>
      <c r="CA35" s="386"/>
      <c r="CB35" s="386"/>
      <c r="CC35" s="386"/>
      <c r="CD35" s="386"/>
      <c r="CE35" s="386"/>
      <c r="CF35" s="386"/>
      <c r="CG35" s="386"/>
      <c r="CH35" s="386"/>
      <c r="CI35" s="386"/>
      <c r="CJ35" s="386"/>
      <c r="CK35" s="386"/>
      <c r="CL35" s="386"/>
      <c r="CM35" s="386"/>
      <c r="CN35" s="214"/>
      <c r="CO35" s="387">
        <f t="shared" ref="CO35:CO43" si="3">IF(CQ35="","",CO34+1)</f>
        <v>22</v>
      </c>
      <c r="CP35" s="387"/>
      <c r="CQ35" s="386" t="str">
        <f>IF('各会計、関係団体の財政状況及び健全化判断比率'!BS8="","",'各会計、関係団体の財政状況及び健全化判断比率'!BS8)</f>
        <v>㈱グリーンウィンズさとやま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歯科診療所特別会計</v>
      </c>
      <c r="F36" s="386"/>
      <c r="G36" s="386"/>
      <c r="H36" s="386"/>
      <c r="I36" s="386"/>
      <c r="J36" s="386"/>
      <c r="K36" s="386"/>
      <c r="L36" s="386"/>
      <c r="M36" s="386"/>
      <c r="N36" s="386"/>
      <c r="O36" s="386"/>
      <c r="P36" s="386"/>
      <c r="Q36" s="386"/>
      <c r="R36" s="386"/>
      <c r="S36" s="386"/>
      <c r="T36" s="214"/>
      <c r="U36" s="387">
        <f t="shared" ref="U36:U43" si="4">IF(W36="","",U35+1)</f>
        <v>7</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14</v>
      </c>
      <c r="BF36" s="387"/>
      <c r="BG36" s="386" t="str">
        <f>IF('各会計、関係団体の財政状況及び健全化判断比率'!B37="","",'各会計、関係団体の財政状況及び健全化判断比率'!B37)</f>
        <v>浄化槽整備事業特別会計</v>
      </c>
      <c r="BH36" s="386"/>
      <c r="BI36" s="386"/>
      <c r="BJ36" s="386"/>
      <c r="BK36" s="386"/>
      <c r="BL36" s="386"/>
      <c r="BM36" s="386"/>
      <c r="BN36" s="386"/>
      <c r="BO36" s="386"/>
      <c r="BP36" s="386"/>
      <c r="BQ36" s="386"/>
      <c r="BR36" s="386"/>
      <c r="BS36" s="386"/>
      <c r="BT36" s="386"/>
      <c r="BU36" s="386"/>
      <c r="BV36" s="214"/>
      <c r="BW36" s="387">
        <f t="shared" si="2"/>
        <v>19</v>
      </c>
      <c r="BX36" s="387"/>
      <c r="BY36" s="386" t="str">
        <f>IF('各会計、関係団体の財政状況及び健全化判断比率'!B70="","",'各会計、関係団体の財政状況及び健全化判断比率'!B70)</f>
        <v>後期高齢者医療広域連合（一般会計）</v>
      </c>
      <c r="BZ36" s="386"/>
      <c r="CA36" s="386"/>
      <c r="CB36" s="386"/>
      <c r="CC36" s="386"/>
      <c r="CD36" s="386"/>
      <c r="CE36" s="386"/>
      <c r="CF36" s="386"/>
      <c r="CG36" s="386"/>
      <c r="CH36" s="386"/>
      <c r="CI36" s="386"/>
      <c r="CJ36" s="386"/>
      <c r="CK36" s="386"/>
      <c r="CL36" s="386"/>
      <c r="CM36" s="386"/>
      <c r="CN36" s="214"/>
      <c r="CO36" s="387">
        <f t="shared" si="3"/>
        <v>23</v>
      </c>
      <c r="CP36" s="387"/>
      <c r="CQ36" s="386" t="str">
        <f>IF('各会計、関係団体の財政状況及び健全化判断比率'!BS9="","",'各会計、関係団体の財政状況及び健全化判断比率'!BS9)</f>
        <v>庄原市総合サービス㈱</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休日診療センター特別会計</v>
      </c>
      <c r="F37" s="386"/>
      <c r="G37" s="386"/>
      <c r="H37" s="386"/>
      <c r="I37" s="386"/>
      <c r="J37" s="386"/>
      <c r="K37" s="386"/>
      <c r="L37" s="386"/>
      <c r="M37" s="386"/>
      <c r="N37" s="386"/>
      <c r="O37" s="386"/>
      <c r="P37" s="386"/>
      <c r="Q37" s="386"/>
      <c r="R37" s="386"/>
      <c r="S37" s="386"/>
      <c r="T37" s="214"/>
      <c r="U37" s="387">
        <f t="shared" si="4"/>
        <v>8</v>
      </c>
      <c r="V37" s="387"/>
      <c r="W37" s="386" t="str">
        <f>IF('各会計、関係団体の財政状況及び健全化判断比率'!B31="","",'各会計、関係団体の財政状況及び健全化判断比率'!B31)</f>
        <v>介護保険特別会計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f t="shared" si="1"/>
        <v>15</v>
      </c>
      <c r="BF37" s="387"/>
      <c r="BG37" s="386" t="str">
        <f>IF('各会計、関係団体の財政状況及び健全化判断比率'!B38="","",'各会計、関係団体の財政状況及び健全化判断比率'!B38)</f>
        <v>宅地造成事業特別会計</v>
      </c>
      <c r="BH37" s="386"/>
      <c r="BI37" s="386"/>
      <c r="BJ37" s="386"/>
      <c r="BK37" s="386"/>
      <c r="BL37" s="386"/>
      <c r="BM37" s="386"/>
      <c r="BN37" s="386"/>
      <c r="BO37" s="386"/>
      <c r="BP37" s="386"/>
      <c r="BQ37" s="386"/>
      <c r="BR37" s="386"/>
      <c r="BS37" s="386"/>
      <c r="BT37" s="386"/>
      <c r="BU37" s="386"/>
      <c r="BV37" s="214"/>
      <c r="BW37" s="387">
        <f t="shared" si="2"/>
        <v>20</v>
      </c>
      <c r="BX37" s="387"/>
      <c r="BY37" s="386" t="str">
        <f>IF('各会計、関係団体の財政状況及び健全化判断比率'!B71="","",'各会計、関係団体の財政状況及び健全化判断比率'!B71)</f>
        <v>後期高齢者医療広域連合（特別会計）</v>
      </c>
      <c r="BZ37" s="386"/>
      <c r="CA37" s="386"/>
      <c r="CB37" s="386"/>
      <c r="CC37" s="386"/>
      <c r="CD37" s="386"/>
      <c r="CE37" s="386"/>
      <c r="CF37" s="386"/>
      <c r="CG37" s="386"/>
      <c r="CH37" s="386"/>
      <c r="CI37" s="386"/>
      <c r="CJ37" s="386"/>
      <c r="CK37" s="386"/>
      <c r="CL37" s="386"/>
      <c r="CM37" s="386"/>
      <c r="CN37" s="214"/>
      <c r="CO37" s="387">
        <f t="shared" si="3"/>
        <v>24</v>
      </c>
      <c r="CP37" s="387"/>
      <c r="CQ37" s="386" t="str">
        <f>IF('各会計、関係団体の財政状況及び健全化判断比率'!BS10="","",'各会計、関係団体の財政状況及び健全化判断比率'!BS10)</f>
        <v>西城町産業振興開発㈱</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f t="shared" si="4"/>
        <v>9</v>
      </c>
      <c r="V38" s="387"/>
      <c r="W38" s="386" t="str">
        <f>IF('各会計、関係団体の財政状況及び健全化判断比率'!B32="","",'各会計、関係団体の財政状況及び健全化判断比率'!B32)</f>
        <v>介護保険サービス事業特別会計</v>
      </c>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f t="shared" si="1"/>
        <v>16</v>
      </c>
      <c r="BF38" s="387"/>
      <c r="BG38" s="386" t="str">
        <f>IF('各会計、関係団体の財政状況及び健全化判断比率'!B39="","",'各会計、関係団体の財政状況及び健全化判断比率'!B39)</f>
        <v>工業団地造成事業特別会計</v>
      </c>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f t="shared" si="3"/>
        <v>25</v>
      </c>
      <c r="CP38" s="387"/>
      <c r="CQ38" s="386" t="str">
        <f>IF('各会計、関係団体の財政状況及び健全化判断比率'!BS11="","",'各会計、関係団体の財政状況及び健全化判断比率'!BS11)</f>
        <v>㈱比婆の森</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f t="shared" si="3"/>
        <v>26</v>
      </c>
      <c r="CP39" s="387"/>
      <c r="CQ39" s="386" t="str">
        <f>IF('各会計、関係団体の財政状況及び健全化判断比率'!BS12="","",'各会計、関係団体の財政状況及び健全化判断比率'!BS12)</f>
        <v>㈱ニュー東城</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27</v>
      </c>
      <c r="CP40" s="387"/>
      <c r="CQ40" s="386" t="str">
        <f>IF('各会計、関係団体の財政状況及び健全化判断比率'!BS13="","",'各会計、関係団体の財政状況及び健全化判断比率'!BS13)</f>
        <v>㈱緑の村</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28</v>
      </c>
      <c r="CP41" s="387"/>
      <c r="CQ41" s="386" t="str">
        <f>IF('各会計、関係団体の財政状況及び健全化判断比率'!BS14="","",'各会計、関係団体の財政状況及び健全化判断比率'!BS14)</f>
        <v>㈱里山総領</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29</v>
      </c>
      <c r="CP42" s="387"/>
      <c r="CQ42" s="386" t="str">
        <f>IF('各会計、関係団体の財政状況及び健全化判断比率'!BS15="","",'各会計、関係団体の財政状況及び健全化判断比率'!BS15)</f>
        <v>㈱庄原市農林振興公社</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f t="shared" si="3"/>
        <v>30</v>
      </c>
      <c r="CP43" s="387"/>
      <c r="CQ43" s="386" t="str">
        <f>IF('各会計、関係団体の財政状況及び健全化判断比率'!BS16="","",'各会計、関係団体の財政状況及び健全化判断比率'!BS16)</f>
        <v>庄原さとやまペレット㈱</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L3Np7dOQIppSPWooONlvJ/7Ct+VoghmtTA5L4Nmy6C/9KxZgXl5uxUrg2wZDj6GwFCI3vM1dRn68+dM4hRzc9g==" saltValue="MUDHIPxdppXVzXcVowGL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2" t="s">
        <v>571</v>
      </c>
      <c r="D34" s="1212"/>
      <c r="E34" s="1213"/>
      <c r="F34" s="32">
        <v>7.23</v>
      </c>
      <c r="G34" s="33">
        <v>7.71</v>
      </c>
      <c r="H34" s="33">
        <v>7.97</v>
      </c>
      <c r="I34" s="33">
        <v>8.06</v>
      </c>
      <c r="J34" s="34">
        <v>7.93</v>
      </c>
      <c r="K34" s="22"/>
      <c r="L34" s="22"/>
      <c r="M34" s="22"/>
      <c r="N34" s="22"/>
      <c r="O34" s="22"/>
      <c r="P34" s="22"/>
    </row>
    <row r="35" spans="1:16" ht="39" customHeight="1" x14ac:dyDescent="0.15">
      <c r="A35" s="22"/>
      <c r="B35" s="35"/>
      <c r="C35" s="1206" t="s">
        <v>572</v>
      </c>
      <c r="D35" s="1207"/>
      <c r="E35" s="1208"/>
      <c r="F35" s="36">
        <v>1.28</v>
      </c>
      <c r="G35" s="37">
        <v>1.88</v>
      </c>
      <c r="H35" s="37">
        <v>2.11</v>
      </c>
      <c r="I35" s="37">
        <v>2.72</v>
      </c>
      <c r="J35" s="38">
        <v>3.24</v>
      </c>
      <c r="K35" s="22"/>
      <c r="L35" s="22"/>
      <c r="M35" s="22"/>
      <c r="N35" s="22"/>
      <c r="O35" s="22"/>
      <c r="P35" s="22"/>
    </row>
    <row r="36" spans="1:16" ht="39" customHeight="1" x14ac:dyDescent="0.15">
      <c r="A36" s="22"/>
      <c r="B36" s="35"/>
      <c r="C36" s="1206" t="s">
        <v>573</v>
      </c>
      <c r="D36" s="1207"/>
      <c r="E36" s="1208"/>
      <c r="F36" s="36">
        <v>4.6900000000000004</v>
      </c>
      <c r="G36" s="37">
        <v>3.03</v>
      </c>
      <c r="H36" s="37">
        <v>3.09</v>
      </c>
      <c r="I36" s="37">
        <v>2.82</v>
      </c>
      <c r="J36" s="38">
        <v>2.8</v>
      </c>
      <c r="K36" s="22"/>
      <c r="L36" s="22"/>
      <c r="M36" s="22"/>
      <c r="N36" s="22"/>
      <c r="O36" s="22"/>
      <c r="P36" s="22"/>
    </row>
    <row r="37" spans="1:16" ht="39" customHeight="1" x14ac:dyDescent="0.15">
      <c r="A37" s="22"/>
      <c r="B37" s="35"/>
      <c r="C37" s="1206" t="s">
        <v>574</v>
      </c>
      <c r="D37" s="1207"/>
      <c r="E37" s="1208"/>
      <c r="F37" s="36">
        <v>0.01</v>
      </c>
      <c r="G37" s="37">
        <v>0.25</v>
      </c>
      <c r="H37" s="37">
        <v>0</v>
      </c>
      <c r="I37" s="37">
        <v>0.03</v>
      </c>
      <c r="J37" s="38">
        <v>0.79</v>
      </c>
      <c r="K37" s="22"/>
      <c r="L37" s="22"/>
      <c r="M37" s="22"/>
      <c r="N37" s="22"/>
      <c r="O37" s="22"/>
      <c r="P37" s="22"/>
    </row>
    <row r="38" spans="1:16" ht="39" customHeight="1" x14ac:dyDescent="0.15">
      <c r="A38" s="22"/>
      <c r="B38" s="35"/>
      <c r="C38" s="1206" t="s">
        <v>575</v>
      </c>
      <c r="D38" s="1207"/>
      <c r="E38" s="1208"/>
      <c r="F38" s="36">
        <v>0.71</v>
      </c>
      <c r="G38" s="37">
        <v>0.88</v>
      </c>
      <c r="H38" s="37">
        <v>0.73</v>
      </c>
      <c r="I38" s="37">
        <v>0.65</v>
      </c>
      <c r="J38" s="38">
        <v>0.57999999999999996</v>
      </c>
      <c r="K38" s="22"/>
      <c r="L38" s="22"/>
      <c r="M38" s="22"/>
      <c r="N38" s="22"/>
      <c r="O38" s="22"/>
      <c r="P38" s="22"/>
    </row>
    <row r="39" spans="1:16" ht="39" customHeight="1" x14ac:dyDescent="0.15">
      <c r="A39" s="22"/>
      <c r="B39" s="35"/>
      <c r="C39" s="1206" t="s">
        <v>576</v>
      </c>
      <c r="D39" s="1207"/>
      <c r="E39" s="1208"/>
      <c r="F39" s="36">
        <v>0.03</v>
      </c>
      <c r="G39" s="37">
        <v>0.26</v>
      </c>
      <c r="H39" s="37">
        <v>1.01</v>
      </c>
      <c r="I39" s="37">
        <v>0.64</v>
      </c>
      <c r="J39" s="38">
        <v>0.42</v>
      </c>
      <c r="K39" s="22"/>
      <c r="L39" s="22"/>
      <c r="M39" s="22"/>
      <c r="N39" s="22"/>
      <c r="O39" s="22"/>
      <c r="P39" s="22"/>
    </row>
    <row r="40" spans="1:16" ht="39" customHeight="1" x14ac:dyDescent="0.15">
      <c r="A40" s="22"/>
      <c r="B40" s="35"/>
      <c r="C40" s="1206" t="s">
        <v>577</v>
      </c>
      <c r="D40" s="1207"/>
      <c r="E40" s="1208"/>
      <c r="F40" s="36">
        <v>0</v>
      </c>
      <c r="G40" s="37">
        <v>0.01</v>
      </c>
      <c r="H40" s="37">
        <v>0.11</v>
      </c>
      <c r="I40" s="37">
        <v>0</v>
      </c>
      <c r="J40" s="38">
        <v>0</v>
      </c>
      <c r="K40" s="22"/>
      <c r="L40" s="22"/>
      <c r="M40" s="22"/>
      <c r="N40" s="22"/>
      <c r="O40" s="22"/>
      <c r="P40" s="22"/>
    </row>
    <row r="41" spans="1:16" ht="39" customHeight="1" x14ac:dyDescent="0.15">
      <c r="A41" s="22"/>
      <c r="B41" s="35"/>
      <c r="C41" s="1206" t="s">
        <v>578</v>
      </c>
      <c r="D41" s="1207"/>
      <c r="E41" s="1208"/>
      <c r="F41" s="36">
        <v>0</v>
      </c>
      <c r="G41" s="37">
        <v>0</v>
      </c>
      <c r="H41" s="37">
        <v>0</v>
      </c>
      <c r="I41" s="37">
        <v>0</v>
      </c>
      <c r="J41" s="38">
        <v>0</v>
      </c>
      <c r="K41" s="22"/>
      <c r="L41" s="22"/>
      <c r="M41" s="22"/>
      <c r="N41" s="22"/>
      <c r="O41" s="22"/>
      <c r="P41" s="22"/>
    </row>
    <row r="42" spans="1:16" ht="39" customHeight="1" x14ac:dyDescent="0.15">
      <c r="A42" s="22"/>
      <c r="B42" s="39"/>
      <c r="C42" s="1206" t="s">
        <v>579</v>
      </c>
      <c r="D42" s="1207"/>
      <c r="E42" s="1208"/>
      <c r="F42" s="36" t="s">
        <v>521</v>
      </c>
      <c r="G42" s="37" t="s">
        <v>521</v>
      </c>
      <c r="H42" s="37" t="s">
        <v>521</v>
      </c>
      <c r="I42" s="37" t="s">
        <v>521</v>
      </c>
      <c r="J42" s="38" t="s">
        <v>521</v>
      </c>
      <c r="K42" s="22"/>
      <c r="L42" s="22"/>
      <c r="M42" s="22"/>
      <c r="N42" s="22"/>
      <c r="O42" s="22"/>
      <c r="P42" s="22"/>
    </row>
    <row r="43" spans="1:16" ht="39" customHeight="1" thickBot="1" x14ac:dyDescent="0.2">
      <c r="A43" s="22"/>
      <c r="B43" s="40"/>
      <c r="C43" s="1209" t="s">
        <v>580</v>
      </c>
      <c r="D43" s="1210"/>
      <c r="E43" s="1211"/>
      <c r="F43" s="41">
        <v>0.62</v>
      </c>
      <c r="G43" s="42">
        <v>0.12</v>
      </c>
      <c r="H43" s="42">
        <v>0.05</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qIN3XkN5KIHoZqcitDV5b3FK8yGhrFMi2iJUrjD1eYD4Xu1+3WboKt6xcKfmRXCPMN3v3j1JvXZNg/gjfq6A==" saltValue="GcmXp5pKRMgxcFJ6pswp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5586</v>
      </c>
      <c r="L45" s="60">
        <v>4995</v>
      </c>
      <c r="M45" s="60">
        <v>4831</v>
      </c>
      <c r="N45" s="60">
        <v>4553</v>
      </c>
      <c r="O45" s="61">
        <v>4018</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521</v>
      </c>
      <c r="L46" s="64" t="s">
        <v>521</v>
      </c>
      <c r="M46" s="64" t="s">
        <v>521</v>
      </c>
      <c r="N46" s="64" t="s">
        <v>521</v>
      </c>
      <c r="O46" s="65" t="s">
        <v>521</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521</v>
      </c>
      <c r="L47" s="64" t="s">
        <v>521</v>
      </c>
      <c r="M47" s="64" t="s">
        <v>521</v>
      </c>
      <c r="N47" s="64" t="s">
        <v>521</v>
      </c>
      <c r="O47" s="65" t="s">
        <v>521</v>
      </c>
      <c r="P47" s="48"/>
      <c r="Q47" s="48"/>
      <c r="R47" s="48"/>
      <c r="S47" s="48"/>
      <c r="T47" s="48"/>
      <c r="U47" s="48"/>
    </row>
    <row r="48" spans="1:21" ht="30.75" customHeight="1" x14ac:dyDescent="0.15">
      <c r="A48" s="48"/>
      <c r="B48" s="1234"/>
      <c r="C48" s="1235"/>
      <c r="D48" s="62"/>
      <c r="E48" s="1216" t="s">
        <v>15</v>
      </c>
      <c r="F48" s="1216"/>
      <c r="G48" s="1216"/>
      <c r="H48" s="1216"/>
      <c r="I48" s="1216"/>
      <c r="J48" s="1217"/>
      <c r="K48" s="63">
        <v>980</v>
      </c>
      <c r="L48" s="64">
        <v>978</v>
      </c>
      <c r="M48" s="64">
        <v>967</v>
      </c>
      <c r="N48" s="64">
        <v>913</v>
      </c>
      <c r="O48" s="65">
        <v>853</v>
      </c>
      <c r="P48" s="48"/>
      <c r="Q48" s="48"/>
      <c r="R48" s="48"/>
      <c r="S48" s="48"/>
      <c r="T48" s="48"/>
      <c r="U48" s="48"/>
    </row>
    <row r="49" spans="1:21" ht="30.75" customHeight="1" x14ac:dyDescent="0.15">
      <c r="A49" s="48"/>
      <c r="B49" s="1234"/>
      <c r="C49" s="1235"/>
      <c r="D49" s="62"/>
      <c r="E49" s="1216" t="s">
        <v>16</v>
      </c>
      <c r="F49" s="1216"/>
      <c r="G49" s="1216"/>
      <c r="H49" s="1216"/>
      <c r="I49" s="1216"/>
      <c r="J49" s="1217"/>
      <c r="K49" s="63">
        <v>9</v>
      </c>
      <c r="L49" s="64">
        <v>9</v>
      </c>
      <c r="M49" s="64">
        <v>9</v>
      </c>
      <c r="N49" s="64">
        <v>9</v>
      </c>
      <c r="O49" s="65">
        <v>9</v>
      </c>
      <c r="P49" s="48"/>
      <c r="Q49" s="48"/>
      <c r="R49" s="48"/>
      <c r="S49" s="48"/>
      <c r="T49" s="48"/>
      <c r="U49" s="48"/>
    </row>
    <row r="50" spans="1:21" ht="30.75" customHeight="1" x14ac:dyDescent="0.15">
      <c r="A50" s="48"/>
      <c r="B50" s="1234"/>
      <c r="C50" s="1235"/>
      <c r="D50" s="62"/>
      <c r="E50" s="1216" t="s">
        <v>17</v>
      </c>
      <c r="F50" s="1216"/>
      <c r="G50" s="1216"/>
      <c r="H50" s="1216"/>
      <c r="I50" s="1216"/>
      <c r="J50" s="1217"/>
      <c r="K50" s="63">
        <v>175</v>
      </c>
      <c r="L50" s="64">
        <v>149</v>
      </c>
      <c r="M50" s="64">
        <v>217</v>
      </c>
      <c r="N50" s="64">
        <v>178</v>
      </c>
      <c r="O50" s="65">
        <v>95</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v>0</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4315</v>
      </c>
      <c r="L52" s="64">
        <v>3965</v>
      </c>
      <c r="M52" s="64">
        <v>3900</v>
      </c>
      <c r="N52" s="64">
        <v>3770</v>
      </c>
      <c r="O52" s="65">
        <v>3448</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2435</v>
      </c>
      <c r="L53" s="69">
        <v>2166</v>
      </c>
      <c r="M53" s="69">
        <v>2124</v>
      </c>
      <c r="N53" s="69">
        <v>1883</v>
      </c>
      <c r="O53" s="70">
        <v>1527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2" t="s">
        <v>25</v>
      </c>
      <c r="C57" s="1223"/>
      <c r="D57" s="1226" t="s">
        <v>26</v>
      </c>
      <c r="E57" s="1227"/>
      <c r="F57" s="1227"/>
      <c r="G57" s="1227"/>
      <c r="H57" s="1227"/>
      <c r="I57" s="1227"/>
      <c r="J57" s="1228"/>
      <c r="K57" s="83"/>
      <c r="L57" s="84"/>
      <c r="M57" s="84"/>
      <c r="N57" s="84"/>
      <c r="O57" s="85"/>
    </row>
    <row r="58" spans="1:21" ht="31.5" customHeight="1" thickBot="1" x14ac:dyDescent="0.2">
      <c r="B58" s="1224"/>
      <c r="C58" s="1225"/>
      <c r="D58" s="1229" t="s">
        <v>27</v>
      </c>
      <c r="E58" s="1230"/>
      <c r="F58" s="1230"/>
      <c r="G58" s="1230"/>
      <c r="H58" s="1230"/>
      <c r="I58" s="1230"/>
      <c r="J58" s="123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o2LaI21yRG3phpboqOIZAZTI9KHEi3vP/D6jarhLMl97da1i9jjAdFtaUYj72URQdqKcIcgMDMY6pkq6bGRRg==" saltValue="kvUXvDFTAZdfCzPytDZF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2" t="s">
        <v>30</v>
      </c>
      <c r="C41" s="1253"/>
      <c r="D41" s="102"/>
      <c r="E41" s="1254" t="s">
        <v>31</v>
      </c>
      <c r="F41" s="1254"/>
      <c r="G41" s="1254"/>
      <c r="H41" s="1255"/>
      <c r="I41" s="103">
        <v>39579</v>
      </c>
      <c r="J41" s="104">
        <v>38599</v>
      </c>
      <c r="K41" s="104">
        <v>38999</v>
      </c>
      <c r="L41" s="104">
        <v>38724</v>
      </c>
      <c r="M41" s="105">
        <v>38578</v>
      </c>
    </row>
    <row r="42" spans="2:13" ht="27.75" customHeight="1" x14ac:dyDescent="0.15">
      <c r="B42" s="1242"/>
      <c r="C42" s="1243"/>
      <c r="D42" s="106"/>
      <c r="E42" s="1246" t="s">
        <v>32</v>
      </c>
      <c r="F42" s="1246"/>
      <c r="G42" s="1246"/>
      <c r="H42" s="1247"/>
      <c r="I42" s="107">
        <v>1142</v>
      </c>
      <c r="J42" s="108">
        <v>1021</v>
      </c>
      <c r="K42" s="108">
        <v>881</v>
      </c>
      <c r="L42" s="108">
        <v>775</v>
      </c>
      <c r="M42" s="109">
        <v>683</v>
      </c>
    </row>
    <row r="43" spans="2:13" ht="27.75" customHeight="1" x14ac:dyDescent="0.15">
      <c r="B43" s="1242"/>
      <c r="C43" s="1243"/>
      <c r="D43" s="106"/>
      <c r="E43" s="1246" t="s">
        <v>33</v>
      </c>
      <c r="F43" s="1246"/>
      <c r="G43" s="1246"/>
      <c r="H43" s="1247"/>
      <c r="I43" s="107">
        <v>12016</v>
      </c>
      <c r="J43" s="108">
        <v>11310</v>
      </c>
      <c r="K43" s="108">
        <v>10950</v>
      </c>
      <c r="L43" s="108">
        <v>10111</v>
      </c>
      <c r="M43" s="109">
        <v>9537</v>
      </c>
    </row>
    <row r="44" spans="2:13" ht="27.75" customHeight="1" x14ac:dyDescent="0.15">
      <c r="B44" s="1242"/>
      <c r="C44" s="1243"/>
      <c r="D44" s="106"/>
      <c r="E44" s="1246" t="s">
        <v>34</v>
      </c>
      <c r="F44" s="1246"/>
      <c r="G44" s="1246"/>
      <c r="H44" s="1247"/>
      <c r="I44" s="107">
        <v>43</v>
      </c>
      <c r="J44" s="108">
        <v>35</v>
      </c>
      <c r="K44" s="108">
        <v>27</v>
      </c>
      <c r="L44" s="108">
        <v>18</v>
      </c>
      <c r="M44" s="109">
        <v>10</v>
      </c>
    </row>
    <row r="45" spans="2:13" ht="27.75" customHeight="1" x14ac:dyDescent="0.15">
      <c r="B45" s="1242"/>
      <c r="C45" s="1243"/>
      <c r="D45" s="106"/>
      <c r="E45" s="1246" t="s">
        <v>35</v>
      </c>
      <c r="F45" s="1246"/>
      <c r="G45" s="1246"/>
      <c r="H45" s="1247"/>
      <c r="I45" s="107">
        <v>4496</v>
      </c>
      <c r="J45" s="108">
        <v>4291</v>
      </c>
      <c r="K45" s="108">
        <v>4297</v>
      </c>
      <c r="L45" s="108">
        <v>3855</v>
      </c>
      <c r="M45" s="109">
        <v>3755</v>
      </c>
    </row>
    <row r="46" spans="2:13" ht="27.75" customHeight="1" x14ac:dyDescent="0.15">
      <c r="B46" s="1242"/>
      <c r="C46" s="1243"/>
      <c r="D46" s="110"/>
      <c r="E46" s="1246" t="s">
        <v>36</v>
      </c>
      <c r="F46" s="1246"/>
      <c r="G46" s="1246"/>
      <c r="H46" s="1247"/>
      <c r="I46" s="107">
        <v>2</v>
      </c>
      <c r="J46" s="108">
        <v>1</v>
      </c>
      <c r="K46" s="108">
        <v>1</v>
      </c>
      <c r="L46" s="108">
        <v>0</v>
      </c>
      <c r="M46" s="109">
        <v>1</v>
      </c>
    </row>
    <row r="47" spans="2:13" ht="27.75" customHeight="1" x14ac:dyDescent="0.15">
      <c r="B47" s="1242"/>
      <c r="C47" s="1243"/>
      <c r="D47" s="111"/>
      <c r="E47" s="1256" t="s">
        <v>37</v>
      </c>
      <c r="F47" s="1257"/>
      <c r="G47" s="1257"/>
      <c r="H47" s="1258"/>
      <c r="I47" s="107" t="s">
        <v>521</v>
      </c>
      <c r="J47" s="108" t="s">
        <v>521</v>
      </c>
      <c r="K47" s="108" t="s">
        <v>521</v>
      </c>
      <c r="L47" s="108" t="s">
        <v>521</v>
      </c>
      <c r="M47" s="109" t="s">
        <v>521</v>
      </c>
    </row>
    <row r="48" spans="2:13" ht="27.75" customHeight="1" x14ac:dyDescent="0.15">
      <c r="B48" s="1242"/>
      <c r="C48" s="1243"/>
      <c r="D48" s="106"/>
      <c r="E48" s="1246" t="s">
        <v>38</v>
      </c>
      <c r="F48" s="1246"/>
      <c r="G48" s="1246"/>
      <c r="H48" s="1247"/>
      <c r="I48" s="107" t="s">
        <v>521</v>
      </c>
      <c r="J48" s="108" t="s">
        <v>521</v>
      </c>
      <c r="K48" s="108" t="s">
        <v>521</v>
      </c>
      <c r="L48" s="108" t="s">
        <v>521</v>
      </c>
      <c r="M48" s="109" t="s">
        <v>521</v>
      </c>
    </row>
    <row r="49" spans="2:13" ht="27.75" customHeight="1" x14ac:dyDescent="0.15">
      <c r="B49" s="1244"/>
      <c r="C49" s="1245"/>
      <c r="D49" s="106"/>
      <c r="E49" s="1246" t="s">
        <v>39</v>
      </c>
      <c r="F49" s="1246"/>
      <c r="G49" s="1246"/>
      <c r="H49" s="1247"/>
      <c r="I49" s="107" t="s">
        <v>521</v>
      </c>
      <c r="J49" s="108" t="s">
        <v>521</v>
      </c>
      <c r="K49" s="108" t="s">
        <v>521</v>
      </c>
      <c r="L49" s="108" t="s">
        <v>521</v>
      </c>
      <c r="M49" s="109" t="s">
        <v>521</v>
      </c>
    </row>
    <row r="50" spans="2:13" ht="27.75" customHeight="1" x14ac:dyDescent="0.15">
      <c r="B50" s="1240" t="s">
        <v>40</v>
      </c>
      <c r="C50" s="1241"/>
      <c r="D50" s="112"/>
      <c r="E50" s="1246" t="s">
        <v>41</v>
      </c>
      <c r="F50" s="1246"/>
      <c r="G50" s="1246"/>
      <c r="H50" s="1247"/>
      <c r="I50" s="107">
        <v>4259</v>
      </c>
      <c r="J50" s="108">
        <v>4880</v>
      </c>
      <c r="K50" s="108">
        <v>4765</v>
      </c>
      <c r="L50" s="108">
        <v>4150</v>
      </c>
      <c r="M50" s="109">
        <v>4557</v>
      </c>
    </row>
    <row r="51" spans="2:13" ht="27.75" customHeight="1" x14ac:dyDescent="0.15">
      <c r="B51" s="1242"/>
      <c r="C51" s="1243"/>
      <c r="D51" s="106"/>
      <c r="E51" s="1246" t="s">
        <v>42</v>
      </c>
      <c r="F51" s="1246"/>
      <c r="G51" s="1246"/>
      <c r="H51" s="1247"/>
      <c r="I51" s="107">
        <v>500</v>
      </c>
      <c r="J51" s="108">
        <v>394</v>
      </c>
      <c r="K51" s="108">
        <v>321</v>
      </c>
      <c r="L51" s="108">
        <v>246</v>
      </c>
      <c r="M51" s="109">
        <v>190</v>
      </c>
    </row>
    <row r="52" spans="2:13" ht="27.75" customHeight="1" x14ac:dyDescent="0.15">
      <c r="B52" s="1244"/>
      <c r="C52" s="1245"/>
      <c r="D52" s="106"/>
      <c r="E52" s="1246" t="s">
        <v>43</v>
      </c>
      <c r="F52" s="1246"/>
      <c r="G52" s="1246"/>
      <c r="H52" s="1247"/>
      <c r="I52" s="107">
        <v>33532</v>
      </c>
      <c r="J52" s="108">
        <v>32671</v>
      </c>
      <c r="K52" s="108">
        <v>32320</v>
      </c>
      <c r="L52" s="108">
        <v>32339</v>
      </c>
      <c r="M52" s="109">
        <v>32409</v>
      </c>
    </row>
    <row r="53" spans="2:13" ht="27.75" customHeight="1" thickBot="1" x14ac:dyDescent="0.2">
      <c r="B53" s="1248" t="s">
        <v>44</v>
      </c>
      <c r="C53" s="1249"/>
      <c r="D53" s="113"/>
      <c r="E53" s="1250" t="s">
        <v>45</v>
      </c>
      <c r="F53" s="1250"/>
      <c r="G53" s="1250"/>
      <c r="H53" s="1251"/>
      <c r="I53" s="114">
        <v>18988</v>
      </c>
      <c r="J53" s="115">
        <v>17311</v>
      </c>
      <c r="K53" s="115">
        <v>17748</v>
      </c>
      <c r="L53" s="115">
        <v>16749</v>
      </c>
      <c r="M53" s="116">
        <v>15408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iNolGGqr7d4qxMRRRnTXlLjpmLD5+v+Zjd1Y//1DoBh77cEHxlc6V+WMQObCWqcfzehqL/bLVrpOwJFBV03Zw==" saltValue="XTPhzyMqjp89vo0x3aNZ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7" t="s">
        <v>48</v>
      </c>
      <c r="D55" s="1267"/>
      <c r="E55" s="1268"/>
      <c r="F55" s="128">
        <v>4375</v>
      </c>
      <c r="G55" s="128">
        <v>3576</v>
      </c>
      <c r="H55" s="129">
        <v>3727</v>
      </c>
    </row>
    <row r="56" spans="2:8" ht="52.5" customHeight="1" x14ac:dyDescent="0.15">
      <c r="B56" s="130"/>
      <c r="C56" s="1269" t="s">
        <v>49</v>
      </c>
      <c r="D56" s="1269"/>
      <c r="E56" s="1270"/>
      <c r="F56" s="131">
        <v>2</v>
      </c>
      <c r="G56" s="131">
        <v>1</v>
      </c>
      <c r="H56" s="132">
        <v>1</v>
      </c>
    </row>
    <row r="57" spans="2:8" ht="53.25" customHeight="1" x14ac:dyDescent="0.15">
      <c r="B57" s="130"/>
      <c r="C57" s="1271" t="s">
        <v>50</v>
      </c>
      <c r="D57" s="1271"/>
      <c r="E57" s="1272"/>
      <c r="F57" s="133">
        <v>3593</v>
      </c>
      <c r="G57" s="133">
        <v>3281</v>
      </c>
      <c r="H57" s="134">
        <v>3342</v>
      </c>
    </row>
    <row r="58" spans="2:8" ht="45.75" customHeight="1" x14ac:dyDescent="0.15">
      <c r="B58" s="135"/>
      <c r="C58" s="1259" t="s">
        <v>605</v>
      </c>
      <c r="D58" s="1260"/>
      <c r="E58" s="1261"/>
      <c r="F58" s="136">
        <v>3272</v>
      </c>
      <c r="G58" s="136">
        <v>3050</v>
      </c>
      <c r="H58" s="137">
        <v>3023</v>
      </c>
    </row>
    <row r="59" spans="2:8" ht="45.75" customHeight="1" x14ac:dyDescent="0.15">
      <c r="B59" s="135"/>
      <c r="C59" s="1259" t="s">
        <v>606</v>
      </c>
      <c r="D59" s="1260"/>
      <c r="E59" s="1261"/>
      <c r="F59" s="136">
        <v>285</v>
      </c>
      <c r="G59" s="136">
        <v>195</v>
      </c>
      <c r="H59" s="137">
        <v>202</v>
      </c>
    </row>
    <row r="60" spans="2:8" ht="45.75" customHeight="1" x14ac:dyDescent="0.15">
      <c r="B60" s="135"/>
      <c r="C60" s="1259" t="s">
        <v>607</v>
      </c>
      <c r="D60" s="1260"/>
      <c r="E60" s="1261"/>
      <c r="F60" s="136">
        <v>21</v>
      </c>
      <c r="G60" s="136">
        <v>20</v>
      </c>
      <c r="H60" s="137">
        <v>56</v>
      </c>
    </row>
    <row r="61" spans="2:8" ht="45.75" customHeight="1" x14ac:dyDescent="0.15">
      <c r="B61" s="135"/>
      <c r="C61" s="1259" t="s">
        <v>609</v>
      </c>
      <c r="D61" s="1260"/>
      <c r="E61" s="1261"/>
      <c r="F61" s="136" t="s">
        <v>610</v>
      </c>
      <c r="G61" s="136" t="s">
        <v>610</v>
      </c>
      <c r="H61" s="137">
        <v>46</v>
      </c>
    </row>
    <row r="62" spans="2:8" ht="45.75" customHeight="1" thickBot="1" x14ac:dyDescent="0.2">
      <c r="B62" s="138"/>
      <c r="C62" s="1262" t="s">
        <v>608</v>
      </c>
      <c r="D62" s="1263"/>
      <c r="E62" s="1264"/>
      <c r="F62" s="139">
        <v>8</v>
      </c>
      <c r="G62" s="139">
        <v>8</v>
      </c>
      <c r="H62" s="140">
        <v>8</v>
      </c>
    </row>
    <row r="63" spans="2:8" ht="52.5" customHeight="1" thickBot="1" x14ac:dyDescent="0.2">
      <c r="B63" s="141"/>
      <c r="C63" s="1265" t="s">
        <v>51</v>
      </c>
      <c r="D63" s="1265"/>
      <c r="E63" s="1266"/>
      <c r="F63" s="142">
        <v>7970</v>
      </c>
      <c r="G63" s="142">
        <v>6857</v>
      </c>
      <c r="H63" s="143">
        <v>7070</v>
      </c>
    </row>
    <row r="64" spans="2:8" ht="15" customHeight="1" x14ac:dyDescent="0.15"/>
  </sheetData>
  <sheetProtection algorithmName="SHA-512" hashValue="Jv2QiVpQntAftqUUkr37/bIwOSpzMkOubyKYUvcPpHOdAj6aknXxHXAiCbCroY4Ets9B+TqME2c0TYYqMtGSpQ==" saltValue="Hb2jTKUZcmS81vEern1o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126566</v>
      </c>
      <c r="E3" s="162"/>
      <c r="F3" s="163">
        <v>85459</v>
      </c>
      <c r="G3" s="164"/>
      <c r="H3" s="165"/>
    </row>
    <row r="4" spans="1:8" x14ac:dyDescent="0.15">
      <c r="A4" s="166"/>
      <c r="B4" s="167"/>
      <c r="C4" s="168"/>
      <c r="D4" s="169">
        <v>81450</v>
      </c>
      <c r="E4" s="170"/>
      <c r="F4" s="171">
        <v>44378</v>
      </c>
      <c r="G4" s="172"/>
      <c r="H4" s="173"/>
    </row>
    <row r="5" spans="1:8" x14ac:dyDescent="0.15">
      <c r="A5" s="154" t="s">
        <v>554</v>
      </c>
      <c r="B5" s="159"/>
      <c r="C5" s="160"/>
      <c r="D5" s="161">
        <v>115460</v>
      </c>
      <c r="E5" s="162"/>
      <c r="F5" s="163">
        <v>83280</v>
      </c>
      <c r="G5" s="164"/>
      <c r="H5" s="165"/>
    </row>
    <row r="6" spans="1:8" x14ac:dyDescent="0.15">
      <c r="A6" s="166"/>
      <c r="B6" s="167"/>
      <c r="C6" s="168"/>
      <c r="D6" s="169">
        <v>83128</v>
      </c>
      <c r="E6" s="170"/>
      <c r="F6" s="171">
        <v>43123</v>
      </c>
      <c r="G6" s="172"/>
      <c r="H6" s="173"/>
    </row>
    <row r="7" spans="1:8" x14ac:dyDescent="0.15">
      <c r="A7" s="154" t="s">
        <v>555</v>
      </c>
      <c r="B7" s="159"/>
      <c r="C7" s="160"/>
      <c r="D7" s="161">
        <v>166983</v>
      </c>
      <c r="E7" s="162"/>
      <c r="F7" s="163">
        <v>88968</v>
      </c>
      <c r="G7" s="164"/>
      <c r="H7" s="165"/>
    </row>
    <row r="8" spans="1:8" x14ac:dyDescent="0.15">
      <c r="A8" s="166"/>
      <c r="B8" s="167"/>
      <c r="C8" s="168"/>
      <c r="D8" s="169">
        <v>125448</v>
      </c>
      <c r="E8" s="170"/>
      <c r="F8" s="171">
        <v>45482</v>
      </c>
      <c r="G8" s="172"/>
      <c r="H8" s="173"/>
    </row>
    <row r="9" spans="1:8" x14ac:dyDescent="0.15">
      <c r="A9" s="154" t="s">
        <v>556</v>
      </c>
      <c r="B9" s="159"/>
      <c r="C9" s="160"/>
      <c r="D9" s="161">
        <v>146398</v>
      </c>
      <c r="E9" s="162"/>
      <c r="F9" s="163">
        <v>85173</v>
      </c>
      <c r="G9" s="164"/>
      <c r="H9" s="165"/>
    </row>
    <row r="10" spans="1:8" x14ac:dyDescent="0.15">
      <c r="A10" s="166"/>
      <c r="B10" s="167"/>
      <c r="C10" s="168"/>
      <c r="D10" s="169">
        <v>100559</v>
      </c>
      <c r="E10" s="170"/>
      <c r="F10" s="171">
        <v>43913</v>
      </c>
      <c r="G10" s="172"/>
      <c r="H10" s="173"/>
    </row>
    <row r="11" spans="1:8" x14ac:dyDescent="0.15">
      <c r="A11" s="154" t="s">
        <v>557</v>
      </c>
      <c r="B11" s="159"/>
      <c r="C11" s="160"/>
      <c r="D11" s="161">
        <v>111941</v>
      </c>
      <c r="E11" s="162"/>
      <c r="F11" s="163">
        <v>94081</v>
      </c>
      <c r="G11" s="164"/>
      <c r="H11" s="165"/>
    </row>
    <row r="12" spans="1:8" x14ac:dyDescent="0.15">
      <c r="A12" s="166"/>
      <c r="B12" s="167"/>
      <c r="C12" s="174"/>
      <c r="D12" s="169">
        <v>71549</v>
      </c>
      <c r="E12" s="170"/>
      <c r="F12" s="171">
        <v>48949</v>
      </c>
      <c r="G12" s="172"/>
      <c r="H12" s="173"/>
    </row>
    <row r="13" spans="1:8" x14ac:dyDescent="0.15">
      <c r="A13" s="154"/>
      <c r="B13" s="159"/>
      <c r="C13" s="175"/>
      <c r="D13" s="176">
        <v>133470</v>
      </c>
      <c r="E13" s="177"/>
      <c r="F13" s="178">
        <v>87392</v>
      </c>
      <c r="G13" s="179"/>
      <c r="H13" s="165"/>
    </row>
    <row r="14" spans="1:8" x14ac:dyDescent="0.15">
      <c r="A14" s="166"/>
      <c r="B14" s="167"/>
      <c r="C14" s="168"/>
      <c r="D14" s="169">
        <v>92427</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4.7</v>
      </c>
      <c r="C19" s="180">
        <f>ROUND(VALUE(SUBSTITUTE(実質収支比率等に係る経年分析!G$48,"▲","-")),2)</f>
        <v>3.03</v>
      </c>
      <c r="D19" s="180">
        <f>ROUND(VALUE(SUBSTITUTE(実質収支比率等に係る経年分析!H$48,"▲","-")),2)</f>
        <v>3.1</v>
      </c>
      <c r="E19" s="180">
        <f>ROUND(VALUE(SUBSTITUTE(実質収支比率等に係る経年分析!I$48,"▲","-")),2)</f>
        <v>2.83</v>
      </c>
      <c r="F19" s="180">
        <f>ROUND(VALUE(SUBSTITUTE(実質収支比率等に係る経年分析!J$48,"▲","-")),2)</f>
        <v>2.81</v>
      </c>
    </row>
    <row r="20" spans="1:11" x14ac:dyDescent="0.15">
      <c r="A20" s="180" t="s">
        <v>55</v>
      </c>
      <c r="B20" s="180">
        <f>ROUND(VALUE(SUBSTITUTE(実質収支比率等に係る経年分析!F$47,"▲","-")),2)</f>
        <v>19.93</v>
      </c>
      <c r="C20" s="180">
        <f>ROUND(VALUE(SUBSTITUTE(実質収支比率等に係る経年分析!G$47,"▲","-")),2)</f>
        <v>24.4</v>
      </c>
      <c r="D20" s="180">
        <f>ROUND(VALUE(SUBSTITUTE(実質収支比率等に係る経年分析!H$47,"▲","-")),2)</f>
        <v>24.26</v>
      </c>
      <c r="E20" s="180">
        <f>ROUND(VALUE(SUBSTITUTE(実質収支比率等に係る経年分析!I$47,"▲","-")),2)</f>
        <v>20.36</v>
      </c>
      <c r="F20" s="180">
        <f>ROUND(VALUE(SUBSTITUTE(実質収支比率等に係る経年分析!J$47,"▲","-")),2)</f>
        <v>21.76</v>
      </c>
    </row>
    <row r="21" spans="1:11" x14ac:dyDescent="0.15">
      <c r="A21" s="180" t="s">
        <v>56</v>
      </c>
      <c r="B21" s="180">
        <f>IF(ISNUMBER(VALUE(SUBSTITUTE(実質収支比率等に係る経年分析!F$49,"▲","-"))),ROUND(VALUE(SUBSTITUTE(実質収支比率等に係る経年分析!F$49,"▲","-")),2),NA())</f>
        <v>1.25</v>
      </c>
      <c r="C21" s="180">
        <f>IF(ISNUMBER(VALUE(SUBSTITUTE(実質収支比率等に係る経年分析!G$49,"▲","-"))),ROUND(VALUE(SUBSTITUTE(実質収支比率等に係る経年分析!G$49,"▲","-")),2),NA())</f>
        <v>-1.24</v>
      </c>
      <c r="D21" s="180">
        <f>IF(ISNUMBER(VALUE(SUBSTITUTE(実質収支比率等に係る経年分析!H$49,"▲","-"))),ROUND(VALUE(SUBSTITUTE(実質収支比率等に係る経年分析!H$49,"▲","-")),2),NA())</f>
        <v>-2.52</v>
      </c>
      <c r="E21" s="180">
        <f>IF(ISNUMBER(VALUE(SUBSTITUTE(実質収支比率等に係る経年分析!I$49,"▲","-"))),ROUND(VALUE(SUBSTITUTE(実質収支比率等に係る経年分析!I$49,"▲","-")),2),NA())</f>
        <v>-3.29</v>
      </c>
      <c r="F21" s="180">
        <f>IF(ISNUMBER(VALUE(SUBSTITUTE(実質収支比率等に係る経年分析!J$49,"▲","-"))),ROUND(VALUE(SUBSTITUTE(実質収支比率等に係る経年分析!J$49,"▲","-")),2),NA())</f>
        <v>-0.65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0.57999999999999996</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4.6900000000000004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v>
      </c>
    </row>
    <row r="35" spans="1:16" x14ac:dyDescent="0.15">
      <c r="A35" s="181" t="str">
        <f>IF(連結実質赤字比率に係る赤字・黒字の構成分析!C$35="",NA(),連結実質赤字比率に係る赤字・黒字の構成分析!C$35)</f>
        <v>国民健康保険病院事業会計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4315</v>
      </c>
      <c r="E42" s="182"/>
      <c r="F42" s="182"/>
      <c r="G42" s="182">
        <f>'実質公債費比率（分子）の構造'!L$52</f>
        <v>3965</v>
      </c>
      <c r="H42" s="182"/>
      <c r="I42" s="182"/>
      <c r="J42" s="182">
        <f>'実質公債費比率（分子）の構造'!M$52</f>
        <v>3900</v>
      </c>
      <c r="K42" s="182"/>
      <c r="L42" s="182"/>
      <c r="M42" s="182">
        <f>'実質公債費比率（分子）の構造'!N$52</f>
        <v>3770</v>
      </c>
      <c r="N42" s="182"/>
      <c r="O42" s="182"/>
      <c r="P42" s="182">
        <f>'実質公債費比率（分子）の構造'!O$52</f>
        <v>3448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175</v>
      </c>
      <c r="C44" s="182"/>
      <c r="D44" s="182"/>
      <c r="E44" s="182">
        <f>'実質公債費比率（分子）の構造'!L$50</f>
        <v>149</v>
      </c>
      <c r="F44" s="182"/>
      <c r="G44" s="182"/>
      <c r="H44" s="182">
        <f>'実質公債費比率（分子）の構造'!M$50</f>
        <v>217</v>
      </c>
      <c r="I44" s="182"/>
      <c r="J44" s="182"/>
      <c r="K44" s="182">
        <f>'実質公債費比率（分子）の構造'!N$50</f>
        <v>178</v>
      </c>
      <c r="L44" s="182"/>
      <c r="M44" s="182"/>
      <c r="N44" s="182">
        <f>'実質公債費比率（分子）の構造'!O$50</f>
        <v>95</v>
      </c>
      <c r="O44" s="182"/>
      <c r="P44" s="182"/>
    </row>
    <row r="45" spans="1:16" x14ac:dyDescent="0.15">
      <c r="A45" s="182" t="s">
        <v>66</v>
      </c>
      <c r="B45" s="182">
        <f>'実質公債費比率（分子）の構造'!K$49</f>
        <v>9</v>
      </c>
      <c r="C45" s="182"/>
      <c r="D45" s="182"/>
      <c r="E45" s="182">
        <f>'実質公債費比率（分子）の構造'!L$49</f>
        <v>9</v>
      </c>
      <c r="F45" s="182"/>
      <c r="G45" s="182"/>
      <c r="H45" s="182">
        <f>'実質公債費比率（分子）の構造'!M$49</f>
        <v>9</v>
      </c>
      <c r="I45" s="182"/>
      <c r="J45" s="182"/>
      <c r="K45" s="182">
        <f>'実質公債費比率（分子）の構造'!N$49</f>
        <v>9</v>
      </c>
      <c r="L45" s="182"/>
      <c r="M45" s="182"/>
      <c r="N45" s="182">
        <f>'実質公債費比率（分子）の構造'!O$49</f>
        <v>9</v>
      </c>
      <c r="O45" s="182"/>
      <c r="P45" s="182"/>
    </row>
    <row r="46" spans="1:16" x14ac:dyDescent="0.15">
      <c r="A46" s="182" t="s">
        <v>67</v>
      </c>
      <c r="B46" s="182">
        <f>'実質公債費比率（分子）の構造'!K$48</f>
        <v>980</v>
      </c>
      <c r="C46" s="182"/>
      <c r="D46" s="182"/>
      <c r="E46" s="182">
        <f>'実質公債費比率（分子）の構造'!L$48</f>
        <v>978</v>
      </c>
      <c r="F46" s="182"/>
      <c r="G46" s="182"/>
      <c r="H46" s="182">
        <f>'実質公債費比率（分子）の構造'!M$48</f>
        <v>967</v>
      </c>
      <c r="I46" s="182"/>
      <c r="J46" s="182"/>
      <c r="K46" s="182">
        <f>'実質公債費比率（分子）の構造'!N$48</f>
        <v>913</v>
      </c>
      <c r="L46" s="182"/>
      <c r="M46" s="182"/>
      <c r="N46" s="182">
        <f>'実質公債費比率（分子）の構造'!O$48</f>
        <v>853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5586</v>
      </c>
      <c r="C49" s="182"/>
      <c r="D49" s="182"/>
      <c r="E49" s="182">
        <f>'実質公債費比率（分子）の構造'!L$45</f>
        <v>4995</v>
      </c>
      <c r="F49" s="182"/>
      <c r="G49" s="182"/>
      <c r="H49" s="182">
        <f>'実質公債費比率（分子）の構造'!M$45</f>
        <v>4831</v>
      </c>
      <c r="I49" s="182"/>
      <c r="J49" s="182"/>
      <c r="K49" s="182">
        <f>'実質公債費比率（分子）の構造'!N$45</f>
        <v>4553</v>
      </c>
      <c r="L49" s="182"/>
      <c r="M49" s="182"/>
      <c r="N49" s="182">
        <f>'実質公債費比率（分子）の構造'!O$45</f>
        <v>4018</v>
      </c>
      <c r="O49" s="182"/>
      <c r="P49" s="182"/>
    </row>
    <row r="50" spans="1:16" x14ac:dyDescent="0.15">
      <c r="A50" s="182" t="s">
        <v>71</v>
      </c>
      <c r="B50" s="182" t="e">
        <f>NA()</f>
        <v>#N/A</v>
      </c>
      <c r="C50" s="182">
        <f>IF(ISNUMBER('実質公債費比率（分子）の構造'!K$53),'実質公債費比率（分子）の構造'!K$53,NA())</f>
        <v>2435</v>
      </c>
      <c r="D50" s="182" t="e">
        <f>NA()</f>
        <v>#N/A</v>
      </c>
      <c r="E50" s="182" t="e">
        <f>NA()</f>
        <v>#N/A</v>
      </c>
      <c r="F50" s="182">
        <f>IF(ISNUMBER('実質公債費比率（分子）の構造'!L$53),'実質公債費比率（分子）の構造'!L$53,NA())</f>
        <v>2166</v>
      </c>
      <c r="G50" s="182" t="e">
        <f>NA()</f>
        <v>#N/A</v>
      </c>
      <c r="H50" s="182" t="e">
        <f>NA()</f>
        <v>#N/A</v>
      </c>
      <c r="I50" s="182">
        <f>IF(ISNUMBER('実質公債費比率（分子）の構造'!M$53),'実質公債費比率（分子）の構造'!M$53,NA())</f>
        <v>2124</v>
      </c>
      <c r="J50" s="182" t="e">
        <f>NA()</f>
        <v>#N/A</v>
      </c>
      <c r="K50" s="182" t="e">
        <f>NA()</f>
        <v>#N/A</v>
      </c>
      <c r="L50" s="182">
        <f>IF(ISNUMBER('実質公債費比率（分子）の構造'!N$53),'実質公債費比率（分子）の構造'!N$53,NA())</f>
        <v>1883</v>
      </c>
      <c r="M50" s="182" t="e">
        <f>NA()</f>
        <v>#N/A</v>
      </c>
      <c r="N50" s="182" t="e">
        <f>NA()</f>
        <v>#N/A</v>
      </c>
      <c r="O50" s="182">
        <f>IF(ISNUMBER('実質公債費比率（分子）の構造'!O$53),'実質公債費比率（分子）の構造'!O$53,NA())</f>
        <v>1527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33532</v>
      </c>
      <c r="E56" s="181"/>
      <c r="F56" s="181"/>
      <c r="G56" s="181">
        <f>'将来負担比率（分子）の構造'!J$52</f>
        <v>32671</v>
      </c>
      <c r="H56" s="181"/>
      <c r="I56" s="181"/>
      <c r="J56" s="181">
        <f>'将来負担比率（分子）の構造'!K$52</f>
        <v>32320</v>
      </c>
      <c r="K56" s="181"/>
      <c r="L56" s="181"/>
      <c r="M56" s="181">
        <f>'将来負担比率（分子）の構造'!L$52</f>
        <v>32339</v>
      </c>
      <c r="N56" s="181"/>
      <c r="O56" s="181"/>
      <c r="P56" s="181">
        <f>'将来負担比率（分子）の構造'!M$52</f>
        <v>32409</v>
      </c>
    </row>
    <row r="57" spans="1:16" x14ac:dyDescent="0.15">
      <c r="A57" s="181" t="s">
        <v>42</v>
      </c>
      <c r="B57" s="181"/>
      <c r="C57" s="181"/>
      <c r="D57" s="181">
        <f>'将来負担比率（分子）の構造'!I$51</f>
        <v>500</v>
      </c>
      <c r="E57" s="181"/>
      <c r="F57" s="181"/>
      <c r="G57" s="181">
        <f>'将来負担比率（分子）の構造'!J$51</f>
        <v>394</v>
      </c>
      <c r="H57" s="181"/>
      <c r="I57" s="181"/>
      <c r="J57" s="181">
        <f>'将来負担比率（分子）の構造'!K$51</f>
        <v>321</v>
      </c>
      <c r="K57" s="181"/>
      <c r="L57" s="181"/>
      <c r="M57" s="181">
        <f>'将来負担比率（分子）の構造'!L$51</f>
        <v>246</v>
      </c>
      <c r="N57" s="181"/>
      <c r="O57" s="181"/>
      <c r="P57" s="181">
        <f>'将来負担比率（分子）の構造'!M$51</f>
        <v>190</v>
      </c>
    </row>
    <row r="58" spans="1:16" x14ac:dyDescent="0.15">
      <c r="A58" s="181" t="s">
        <v>41</v>
      </c>
      <c r="B58" s="181"/>
      <c r="C58" s="181"/>
      <c r="D58" s="181">
        <f>'将来負担比率（分子）の構造'!I$50</f>
        <v>4259</v>
      </c>
      <c r="E58" s="181"/>
      <c r="F58" s="181"/>
      <c r="G58" s="181">
        <f>'将来負担比率（分子）の構造'!J$50</f>
        <v>4880</v>
      </c>
      <c r="H58" s="181"/>
      <c r="I58" s="181"/>
      <c r="J58" s="181">
        <f>'将来負担比率（分子）の構造'!K$50</f>
        <v>4765</v>
      </c>
      <c r="K58" s="181"/>
      <c r="L58" s="181"/>
      <c r="M58" s="181">
        <f>'将来負担比率（分子）の構造'!L$50</f>
        <v>4150</v>
      </c>
      <c r="N58" s="181"/>
      <c r="O58" s="181"/>
      <c r="P58" s="181">
        <f>'将来負担比率（分子）の構造'!M$50</f>
        <v>4557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f>'将来負担比率（分子）の構造'!J$46</f>
        <v>1</v>
      </c>
      <c r="F61" s="181"/>
      <c r="G61" s="181"/>
      <c r="H61" s="181">
        <f>'将来負担比率（分子）の構造'!K$46</f>
        <v>1</v>
      </c>
      <c r="I61" s="181"/>
      <c r="J61" s="181"/>
      <c r="K61" s="181">
        <f>'将来負担比率（分子）の構造'!L$46</f>
        <v>0</v>
      </c>
      <c r="L61" s="181"/>
      <c r="M61" s="181"/>
      <c r="N61" s="181">
        <f>'将来負担比率（分子）の構造'!M$46</f>
        <v>1</v>
      </c>
      <c r="O61" s="181"/>
      <c r="P61" s="181"/>
    </row>
    <row r="62" spans="1:16" x14ac:dyDescent="0.15">
      <c r="A62" s="181" t="s">
        <v>35</v>
      </c>
      <c r="B62" s="181">
        <f>'将来負担比率（分子）の構造'!I$45</f>
        <v>4496</v>
      </c>
      <c r="C62" s="181"/>
      <c r="D62" s="181"/>
      <c r="E62" s="181">
        <f>'将来負担比率（分子）の構造'!J$45</f>
        <v>4291</v>
      </c>
      <c r="F62" s="181"/>
      <c r="G62" s="181"/>
      <c r="H62" s="181">
        <f>'将来負担比率（分子）の構造'!K$45</f>
        <v>4297</v>
      </c>
      <c r="I62" s="181"/>
      <c r="J62" s="181"/>
      <c r="K62" s="181">
        <f>'将来負担比率（分子）の構造'!L$45</f>
        <v>3855</v>
      </c>
      <c r="L62" s="181"/>
      <c r="M62" s="181"/>
      <c r="N62" s="181">
        <f>'将来負担比率（分子）の構造'!M$45</f>
        <v>3755</v>
      </c>
      <c r="O62" s="181"/>
      <c r="P62" s="181"/>
    </row>
    <row r="63" spans="1:16" x14ac:dyDescent="0.15">
      <c r="A63" s="181" t="s">
        <v>34</v>
      </c>
      <c r="B63" s="181">
        <f>'将来負担比率（分子）の構造'!I$44</f>
        <v>43</v>
      </c>
      <c r="C63" s="181"/>
      <c r="D63" s="181"/>
      <c r="E63" s="181">
        <f>'将来負担比率（分子）の構造'!J$44</f>
        <v>35</v>
      </c>
      <c r="F63" s="181"/>
      <c r="G63" s="181"/>
      <c r="H63" s="181">
        <f>'将来負担比率（分子）の構造'!K$44</f>
        <v>27</v>
      </c>
      <c r="I63" s="181"/>
      <c r="J63" s="181"/>
      <c r="K63" s="181">
        <f>'将来負担比率（分子）の構造'!L$44</f>
        <v>18</v>
      </c>
      <c r="L63" s="181"/>
      <c r="M63" s="181"/>
      <c r="N63" s="181">
        <f>'将来負担比率（分子）の構造'!M$44</f>
        <v>10</v>
      </c>
      <c r="O63" s="181"/>
      <c r="P63" s="181"/>
    </row>
    <row r="64" spans="1:16" x14ac:dyDescent="0.15">
      <c r="A64" s="181" t="s">
        <v>33</v>
      </c>
      <c r="B64" s="181">
        <f>'将来負担比率（分子）の構造'!I$43</f>
        <v>12016</v>
      </c>
      <c r="C64" s="181"/>
      <c r="D64" s="181"/>
      <c r="E64" s="181">
        <f>'将来負担比率（分子）の構造'!J$43</f>
        <v>11310</v>
      </c>
      <c r="F64" s="181"/>
      <c r="G64" s="181"/>
      <c r="H64" s="181">
        <f>'将来負担比率（分子）の構造'!K$43</f>
        <v>10950</v>
      </c>
      <c r="I64" s="181"/>
      <c r="J64" s="181"/>
      <c r="K64" s="181">
        <f>'将来負担比率（分子）の構造'!L$43</f>
        <v>10111</v>
      </c>
      <c r="L64" s="181"/>
      <c r="M64" s="181"/>
      <c r="N64" s="181">
        <f>'将来負担比率（分子）の構造'!M$43</f>
        <v>9537</v>
      </c>
      <c r="O64" s="181"/>
      <c r="P64" s="181"/>
    </row>
    <row r="65" spans="1:16" x14ac:dyDescent="0.15">
      <c r="A65" s="181" t="s">
        <v>32</v>
      </c>
      <c r="B65" s="181">
        <f>'将来負担比率（分子）の構造'!I$42</f>
        <v>1142</v>
      </c>
      <c r="C65" s="181"/>
      <c r="D65" s="181"/>
      <c r="E65" s="181">
        <f>'将来負担比率（分子）の構造'!J$42</f>
        <v>1021</v>
      </c>
      <c r="F65" s="181"/>
      <c r="G65" s="181"/>
      <c r="H65" s="181">
        <f>'将来負担比率（分子）の構造'!K$42</f>
        <v>881</v>
      </c>
      <c r="I65" s="181"/>
      <c r="J65" s="181"/>
      <c r="K65" s="181">
        <f>'将来負担比率（分子）の構造'!L$42</f>
        <v>775</v>
      </c>
      <c r="L65" s="181"/>
      <c r="M65" s="181"/>
      <c r="N65" s="181">
        <f>'将来負担比率（分子）の構造'!M$42</f>
        <v>683</v>
      </c>
      <c r="O65" s="181"/>
      <c r="P65" s="181"/>
    </row>
    <row r="66" spans="1:16" x14ac:dyDescent="0.15">
      <c r="A66" s="181" t="s">
        <v>31</v>
      </c>
      <c r="B66" s="181">
        <f>'将来負担比率（分子）の構造'!I$41</f>
        <v>39579</v>
      </c>
      <c r="C66" s="181"/>
      <c r="D66" s="181"/>
      <c r="E66" s="181">
        <f>'将来負担比率（分子）の構造'!J$41</f>
        <v>38599</v>
      </c>
      <c r="F66" s="181"/>
      <c r="G66" s="181"/>
      <c r="H66" s="181">
        <f>'将来負担比率（分子）の構造'!K$41</f>
        <v>38999</v>
      </c>
      <c r="I66" s="181"/>
      <c r="J66" s="181"/>
      <c r="K66" s="181">
        <f>'将来負担比率（分子）の構造'!L$41</f>
        <v>38724</v>
      </c>
      <c r="L66" s="181"/>
      <c r="M66" s="181"/>
      <c r="N66" s="181">
        <f>'将来負担比率（分子）の構造'!M$41</f>
        <v>38578</v>
      </c>
      <c r="O66" s="181"/>
      <c r="P66" s="181"/>
    </row>
    <row r="67" spans="1:16" x14ac:dyDescent="0.15">
      <c r="A67" s="181" t="s">
        <v>75</v>
      </c>
      <c r="B67" s="181" t="e">
        <f>NA()</f>
        <v>#N/A</v>
      </c>
      <c r="C67" s="181">
        <f>IF(ISNUMBER('将来負担比率（分子）の構造'!I$53), IF('将来負担比率（分子）の構造'!I$53 &lt; 0, 0, '将来負担比率（分子）の構造'!I$53), NA())</f>
        <v>18988</v>
      </c>
      <c r="D67" s="181" t="e">
        <f>NA()</f>
        <v>#N/A</v>
      </c>
      <c r="E67" s="181" t="e">
        <f>NA()</f>
        <v>#N/A</v>
      </c>
      <c r="F67" s="181">
        <f>IF(ISNUMBER('将来負担比率（分子）の構造'!J$53), IF('将来負担比率（分子）の構造'!J$53 &lt; 0, 0, '将来負担比率（分子）の構造'!J$53), NA())</f>
        <v>17311</v>
      </c>
      <c r="G67" s="181" t="e">
        <f>NA()</f>
        <v>#N/A</v>
      </c>
      <c r="H67" s="181" t="e">
        <f>NA()</f>
        <v>#N/A</v>
      </c>
      <c r="I67" s="181">
        <f>IF(ISNUMBER('将来負担比率（分子）の構造'!K$53), IF('将来負担比率（分子）の構造'!K$53 &lt; 0, 0, '将来負担比率（分子）の構造'!K$53), NA())</f>
        <v>17748</v>
      </c>
      <c r="J67" s="181" t="e">
        <f>NA()</f>
        <v>#N/A</v>
      </c>
      <c r="K67" s="181" t="e">
        <f>NA()</f>
        <v>#N/A</v>
      </c>
      <c r="L67" s="181">
        <f>IF(ISNUMBER('将来負担比率（分子）の構造'!L$53), IF('将来負担比率（分子）の構造'!L$53 &lt; 0, 0, '将来負担比率（分子）の構造'!L$53), NA())</f>
        <v>16749</v>
      </c>
      <c r="M67" s="181" t="e">
        <f>NA()</f>
        <v>#N/A</v>
      </c>
      <c r="N67" s="181" t="e">
        <f>NA()</f>
        <v>#N/A</v>
      </c>
      <c r="O67" s="181">
        <f>IF(ISNUMBER('将来負担比率（分子）の構造'!M$53), IF('将来負担比率（分子）の構造'!M$53 &lt; 0, 0, '将来負担比率（分子）の構造'!M$53), NA())</f>
        <v>15408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4375</v>
      </c>
      <c r="C72" s="185">
        <f>基金残高に係る経年分析!G55</f>
        <v>3576</v>
      </c>
      <c r="D72" s="185">
        <f>基金残高に係る経年分析!H55</f>
        <v>3727</v>
      </c>
    </row>
    <row r="73" spans="1:16" x14ac:dyDescent="0.15">
      <c r="A73" s="184" t="s">
        <v>78</v>
      </c>
      <c r="B73" s="185">
        <f>基金残高に係る経年分析!F56</f>
        <v>2</v>
      </c>
      <c r="C73" s="185">
        <f>基金残高に係る経年分析!G56</f>
        <v>1</v>
      </c>
      <c r="D73" s="185">
        <f>基金残高に係る経年分析!H56</f>
        <v>1</v>
      </c>
    </row>
    <row r="74" spans="1:16" x14ac:dyDescent="0.15">
      <c r="A74" s="184" t="s">
        <v>79</v>
      </c>
      <c r="B74" s="185">
        <f>基金残高に係る経年分析!F57</f>
        <v>3593</v>
      </c>
      <c r="C74" s="185">
        <f>基金残高に係る経年分析!G57</f>
        <v>3281</v>
      </c>
      <c r="D74" s="185">
        <f>基金残高に係る経年分析!H57</f>
        <v>3342</v>
      </c>
    </row>
  </sheetData>
  <sheetProtection algorithmName="SHA-512" hashValue="aeMi8Mf55Bj/fL/KruZHkMY8ywcfv8TKtUdqHCugGYJQBLqjXNVN+/hLwbsdNCkp95JJSEYxAd2IWBKqkCodpA==" saltValue="2t69EOHUgn02UXl2x8i8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228</v>
      </c>
      <c r="C5" s="707"/>
      <c r="D5" s="707"/>
      <c r="E5" s="707"/>
      <c r="F5" s="707"/>
      <c r="G5" s="707"/>
      <c r="H5" s="707"/>
      <c r="I5" s="707"/>
      <c r="J5" s="707"/>
      <c r="K5" s="707"/>
      <c r="L5" s="707"/>
      <c r="M5" s="707"/>
      <c r="N5" s="707"/>
      <c r="O5" s="707"/>
      <c r="P5" s="707"/>
      <c r="Q5" s="708"/>
      <c r="R5" s="695">
        <v>3804049</v>
      </c>
      <c r="S5" s="696"/>
      <c r="T5" s="696"/>
      <c r="U5" s="696"/>
      <c r="V5" s="696"/>
      <c r="W5" s="696"/>
      <c r="X5" s="696"/>
      <c r="Y5" s="739"/>
      <c r="Z5" s="757">
        <v>12.1</v>
      </c>
      <c r="AA5" s="757"/>
      <c r="AB5" s="757"/>
      <c r="AC5" s="757"/>
      <c r="AD5" s="758">
        <v>3804049</v>
      </c>
      <c r="AE5" s="758"/>
      <c r="AF5" s="758"/>
      <c r="AG5" s="758"/>
      <c r="AH5" s="758"/>
      <c r="AI5" s="758"/>
      <c r="AJ5" s="758"/>
      <c r="AK5" s="758"/>
      <c r="AL5" s="740">
        <v>22.7</v>
      </c>
      <c r="AM5" s="711"/>
      <c r="AN5" s="711"/>
      <c r="AO5" s="741"/>
      <c r="AP5" s="706" t="s">
        <v>229</v>
      </c>
      <c r="AQ5" s="707"/>
      <c r="AR5" s="707"/>
      <c r="AS5" s="707"/>
      <c r="AT5" s="707"/>
      <c r="AU5" s="707"/>
      <c r="AV5" s="707"/>
      <c r="AW5" s="707"/>
      <c r="AX5" s="707"/>
      <c r="AY5" s="707"/>
      <c r="AZ5" s="707"/>
      <c r="BA5" s="707"/>
      <c r="BB5" s="707"/>
      <c r="BC5" s="707"/>
      <c r="BD5" s="707"/>
      <c r="BE5" s="707"/>
      <c r="BF5" s="708"/>
      <c r="BG5" s="640">
        <v>3789421</v>
      </c>
      <c r="BH5" s="641"/>
      <c r="BI5" s="641"/>
      <c r="BJ5" s="641"/>
      <c r="BK5" s="641"/>
      <c r="BL5" s="641"/>
      <c r="BM5" s="641"/>
      <c r="BN5" s="642"/>
      <c r="BO5" s="677">
        <v>99.6</v>
      </c>
      <c r="BP5" s="677"/>
      <c r="BQ5" s="677"/>
      <c r="BR5" s="677"/>
      <c r="BS5" s="678">
        <v>26779</v>
      </c>
      <c r="BT5" s="678"/>
      <c r="BU5" s="678"/>
      <c r="BV5" s="678"/>
      <c r="BW5" s="678"/>
      <c r="BX5" s="678"/>
      <c r="BY5" s="678"/>
      <c r="BZ5" s="678"/>
      <c r="CA5" s="678"/>
      <c r="CB5" s="737"/>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472500</v>
      </c>
      <c r="S6" s="641"/>
      <c r="T6" s="641"/>
      <c r="U6" s="641"/>
      <c r="V6" s="641"/>
      <c r="W6" s="641"/>
      <c r="X6" s="641"/>
      <c r="Y6" s="642"/>
      <c r="Z6" s="677">
        <v>1.5</v>
      </c>
      <c r="AA6" s="677"/>
      <c r="AB6" s="677"/>
      <c r="AC6" s="677"/>
      <c r="AD6" s="678">
        <v>472500</v>
      </c>
      <c r="AE6" s="678"/>
      <c r="AF6" s="678"/>
      <c r="AG6" s="678"/>
      <c r="AH6" s="678"/>
      <c r="AI6" s="678"/>
      <c r="AJ6" s="678"/>
      <c r="AK6" s="678"/>
      <c r="AL6" s="643">
        <v>2.8</v>
      </c>
      <c r="AM6" s="644"/>
      <c r="AN6" s="644"/>
      <c r="AO6" s="679"/>
      <c r="AP6" s="637" t="s">
        <v>234</v>
      </c>
      <c r="AQ6" s="638"/>
      <c r="AR6" s="638"/>
      <c r="AS6" s="638"/>
      <c r="AT6" s="638"/>
      <c r="AU6" s="638"/>
      <c r="AV6" s="638"/>
      <c r="AW6" s="638"/>
      <c r="AX6" s="638"/>
      <c r="AY6" s="638"/>
      <c r="AZ6" s="638"/>
      <c r="BA6" s="638"/>
      <c r="BB6" s="638"/>
      <c r="BC6" s="638"/>
      <c r="BD6" s="638"/>
      <c r="BE6" s="638"/>
      <c r="BF6" s="639"/>
      <c r="BG6" s="640">
        <v>3789421</v>
      </c>
      <c r="BH6" s="641"/>
      <c r="BI6" s="641"/>
      <c r="BJ6" s="641"/>
      <c r="BK6" s="641"/>
      <c r="BL6" s="641"/>
      <c r="BM6" s="641"/>
      <c r="BN6" s="642"/>
      <c r="BO6" s="677">
        <v>99.6</v>
      </c>
      <c r="BP6" s="677"/>
      <c r="BQ6" s="677"/>
      <c r="BR6" s="677"/>
      <c r="BS6" s="678">
        <v>26779</v>
      </c>
      <c r="BT6" s="678"/>
      <c r="BU6" s="678"/>
      <c r="BV6" s="678"/>
      <c r="BW6" s="678"/>
      <c r="BX6" s="678"/>
      <c r="BY6" s="678"/>
      <c r="BZ6" s="678"/>
      <c r="CA6" s="678"/>
      <c r="CB6" s="737"/>
      <c r="CD6" s="698" t="s">
        <v>235</v>
      </c>
      <c r="CE6" s="699"/>
      <c r="CF6" s="699"/>
      <c r="CG6" s="699"/>
      <c r="CH6" s="699"/>
      <c r="CI6" s="699"/>
      <c r="CJ6" s="699"/>
      <c r="CK6" s="699"/>
      <c r="CL6" s="699"/>
      <c r="CM6" s="699"/>
      <c r="CN6" s="699"/>
      <c r="CO6" s="699"/>
      <c r="CP6" s="699"/>
      <c r="CQ6" s="700"/>
      <c r="CR6" s="640">
        <v>204562</v>
      </c>
      <c r="CS6" s="641"/>
      <c r="CT6" s="641"/>
      <c r="CU6" s="641"/>
      <c r="CV6" s="641"/>
      <c r="CW6" s="641"/>
      <c r="CX6" s="641"/>
      <c r="CY6" s="642"/>
      <c r="CZ6" s="740">
        <v>0.7</v>
      </c>
      <c r="DA6" s="711"/>
      <c r="DB6" s="711"/>
      <c r="DC6" s="743"/>
      <c r="DD6" s="646" t="s">
        <v>128</v>
      </c>
      <c r="DE6" s="641"/>
      <c r="DF6" s="641"/>
      <c r="DG6" s="641"/>
      <c r="DH6" s="641"/>
      <c r="DI6" s="641"/>
      <c r="DJ6" s="641"/>
      <c r="DK6" s="641"/>
      <c r="DL6" s="641"/>
      <c r="DM6" s="641"/>
      <c r="DN6" s="641"/>
      <c r="DO6" s="641"/>
      <c r="DP6" s="642"/>
      <c r="DQ6" s="646">
        <v>204562</v>
      </c>
      <c r="DR6" s="641"/>
      <c r="DS6" s="641"/>
      <c r="DT6" s="641"/>
      <c r="DU6" s="641"/>
      <c r="DV6" s="641"/>
      <c r="DW6" s="641"/>
      <c r="DX6" s="641"/>
      <c r="DY6" s="641"/>
      <c r="DZ6" s="641"/>
      <c r="EA6" s="641"/>
      <c r="EB6" s="641"/>
      <c r="EC6" s="684"/>
    </row>
    <row r="7" spans="2:143" ht="11.25" customHeight="1" x14ac:dyDescent="0.15">
      <c r="B7" s="637" t="s">
        <v>236</v>
      </c>
      <c r="C7" s="638"/>
      <c r="D7" s="638"/>
      <c r="E7" s="638"/>
      <c r="F7" s="638"/>
      <c r="G7" s="638"/>
      <c r="H7" s="638"/>
      <c r="I7" s="638"/>
      <c r="J7" s="638"/>
      <c r="K7" s="638"/>
      <c r="L7" s="638"/>
      <c r="M7" s="638"/>
      <c r="N7" s="638"/>
      <c r="O7" s="638"/>
      <c r="P7" s="638"/>
      <c r="Q7" s="639"/>
      <c r="R7" s="640">
        <v>3593</v>
      </c>
      <c r="S7" s="641"/>
      <c r="T7" s="641"/>
      <c r="U7" s="641"/>
      <c r="V7" s="641"/>
      <c r="W7" s="641"/>
      <c r="X7" s="641"/>
      <c r="Y7" s="642"/>
      <c r="Z7" s="677">
        <v>0</v>
      </c>
      <c r="AA7" s="677"/>
      <c r="AB7" s="677"/>
      <c r="AC7" s="677"/>
      <c r="AD7" s="678">
        <v>3593</v>
      </c>
      <c r="AE7" s="678"/>
      <c r="AF7" s="678"/>
      <c r="AG7" s="678"/>
      <c r="AH7" s="678"/>
      <c r="AI7" s="678"/>
      <c r="AJ7" s="678"/>
      <c r="AK7" s="678"/>
      <c r="AL7" s="643">
        <v>0</v>
      </c>
      <c r="AM7" s="644"/>
      <c r="AN7" s="644"/>
      <c r="AO7" s="679"/>
      <c r="AP7" s="637" t="s">
        <v>237</v>
      </c>
      <c r="AQ7" s="638"/>
      <c r="AR7" s="638"/>
      <c r="AS7" s="638"/>
      <c r="AT7" s="638"/>
      <c r="AU7" s="638"/>
      <c r="AV7" s="638"/>
      <c r="AW7" s="638"/>
      <c r="AX7" s="638"/>
      <c r="AY7" s="638"/>
      <c r="AZ7" s="638"/>
      <c r="BA7" s="638"/>
      <c r="BB7" s="638"/>
      <c r="BC7" s="638"/>
      <c r="BD7" s="638"/>
      <c r="BE7" s="638"/>
      <c r="BF7" s="639"/>
      <c r="BG7" s="640">
        <v>1492979</v>
      </c>
      <c r="BH7" s="641"/>
      <c r="BI7" s="641"/>
      <c r="BJ7" s="641"/>
      <c r="BK7" s="641"/>
      <c r="BL7" s="641"/>
      <c r="BM7" s="641"/>
      <c r="BN7" s="642"/>
      <c r="BO7" s="677">
        <v>39.200000000000003</v>
      </c>
      <c r="BP7" s="677"/>
      <c r="BQ7" s="677"/>
      <c r="BR7" s="677"/>
      <c r="BS7" s="678">
        <v>26779</v>
      </c>
      <c r="BT7" s="678"/>
      <c r="BU7" s="678"/>
      <c r="BV7" s="678"/>
      <c r="BW7" s="678"/>
      <c r="BX7" s="678"/>
      <c r="BY7" s="678"/>
      <c r="BZ7" s="678"/>
      <c r="CA7" s="678"/>
      <c r="CB7" s="737"/>
      <c r="CD7" s="673" t="s">
        <v>238</v>
      </c>
      <c r="CE7" s="674"/>
      <c r="CF7" s="674"/>
      <c r="CG7" s="674"/>
      <c r="CH7" s="674"/>
      <c r="CI7" s="674"/>
      <c r="CJ7" s="674"/>
      <c r="CK7" s="674"/>
      <c r="CL7" s="674"/>
      <c r="CM7" s="674"/>
      <c r="CN7" s="674"/>
      <c r="CO7" s="674"/>
      <c r="CP7" s="674"/>
      <c r="CQ7" s="675"/>
      <c r="CR7" s="640">
        <v>3838021</v>
      </c>
      <c r="CS7" s="641"/>
      <c r="CT7" s="641"/>
      <c r="CU7" s="641"/>
      <c r="CV7" s="641"/>
      <c r="CW7" s="641"/>
      <c r="CX7" s="641"/>
      <c r="CY7" s="642"/>
      <c r="CZ7" s="677">
        <v>12.5</v>
      </c>
      <c r="DA7" s="677"/>
      <c r="DB7" s="677"/>
      <c r="DC7" s="677"/>
      <c r="DD7" s="646">
        <v>142957</v>
      </c>
      <c r="DE7" s="641"/>
      <c r="DF7" s="641"/>
      <c r="DG7" s="641"/>
      <c r="DH7" s="641"/>
      <c r="DI7" s="641"/>
      <c r="DJ7" s="641"/>
      <c r="DK7" s="641"/>
      <c r="DL7" s="641"/>
      <c r="DM7" s="641"/>
      <c r="DN7" s="641"/>
      <c r="DO7" s="641"/>
      <c r="DP7" s="642"/>
      <c r="DQ7" s="646">
        <v>2831031</v>
      </c>
      <c r="DR7" s="641"/>
      <c r="DS7" s="641"/>
      <c r="DT7" s="641"/>
      <c r="DU7" s="641"/>
      <c r="DV7" s="641"/>
      <c r="DW7" s="641"/>
      <c r="DX7" s="641"/>
      <c r="DY7" s="641"/>
      <c r="DZ7" s="641"/>
      <c r="EA7" s="641"/>
      <c r="EB7" s="641"/>
      <c r="EC7" s="684"/>
    </row>
    <row r="8" spans="2:143" ht="11.25" customHeight="1" x14ac:dyDescent="0.15">
      <c r="B8" s="637" t="s">
        <v>239</v>
      </c>
      <c r="C8" s="638"/>
      <c r="D8" s="638"/>
      <c r="E8" s="638"/>
      <c r="F8" s="638"/>
      <c r="G8" s="638"/>
      <c r="H8" s="638"/>
      <c r="I8" s="638"/>
      <c r="J8" s="638"/>
      <c r="K8" s="638"/>
      <c r="L8" s="638"/>
      <c r="M8" s="638"/>
      <c r="N8" s="638"/>
      <c r="O8" s="638"/>
      <c r="P8" s="638"/>
      <c r="Q8" s="639"/>
      <c r="R8" s="640">
        <v>15606</v>
      </c>
      <c r="S8" s="641"/>
      <c r="T8" s="641"/>
      <c r="U8" s="641"/>
      <c r="V8" s="641"/>
      <c r="W8" s="641"/>
      <c r="X8" s="641"/>
      <c r="Y8" s="642"/>
      <c r="Z8" s="677">
        <v>0</v>
      </c>
      <c r="AA8" s="677"/>
      <c r="AB8" s="677"/>
      <c r="AC8" s="677"/>
      <c r="AD8" s="678">
        <v>15606</v>
      </c>
      <c r="AE8" s="678"/>
      <c r="AF8" s="678"/>
      <c r="AG8" s="678"/>
      <c r="AH8" s="678"/>
      <c r="AI8" s="678"/>
      <c r="AJ8" s="678"/>
      <c r="AK8" s="678"/>
      <c r="AL8" s="643">
        <v>0.1</v>
      </c>
      <c r="AM8" s="644"/>
      <c r="AN8" s="644"/>
      <c r="AO8" s="679"/>
      <c r="AP8" s="637" t="s">
        <v>240</v>
      </c>
      <c r="AQ8" s="638"/>
      <c r="AR8" s="638"/>
      <c r="AS8" s="638"/>
      <c r="AT8" s="638"/>
      <c r="AU8" s="638"/>
      <c r="AV8" s="638"/>
      <c r="AW8" s="638"/>
      <c r="AX8" s="638"/>
      <c r="AY8" s="638"/>
      <c r="AZ8" s="638"/>
      <c r="BA8" s="638"/>
      <c r="BB8" s="638"/>
      <c r="BC8" s="638"/>
      <c r="BD8" s="638"/>
      <c r="BE8" s="638"/>
      <c r="BF8" s="639"/>
      <c r="BG8" s="640">
        <v>60015</v>
      </c>
      <c r="BH8" s="641"/>
      <c r="BI8" s="641"/>
      <c r="BJ8" s="641"/>
      <c r="BK8" s="641"/>
      <c r="BL8" s="641"/>
      <c r="BM8" s="641"/>
      <c r="BN8" s="642"/>
      <c r="BO8" s="677">
        <v>1.6</v>
      </c>
      <c r="BP8" s="677"/>
      <c r="BQ8" s="677"/>
      <c r="BR8" s="677"/>
      <c r="BS8" s="646" t="s">
        <v>128</v>
      </c>
      <c r="BT8" s="641"/>
      <c r="BU8" s="641"/>
      <c r="BV8" s="641"/>
      <c r="BW8" s="641"/>
      <c r="BX8" s="641"/>
      <c r="BY8" s="641"/>
      <c r="BZ8" s="641"/>
      <c r="CA8" s="641"/>
      <c r="CB8" s="684"/>
      <c r="CD8" s="673" t="s">
        <v>241</v>
      </c>
      <c r="CE8" s="674"/>
      <c r="CF8" s="674"/>
      <c r="CG8" s="674"/>
      <c r="CH8" s="674"/>
      <c r="CI8" s="674"/>
      <c r="CJ8" s="674"/>
      <c r="CK8" s="674"/>
      <c r="CL8" s="674"/>
      <c r="CM8" s="674"/>
      <c r="CN8" s="674"/>
      <c r="CO8" s="674"/>
      <c r="CP8" s="674"/>
      <c r="CQ8" s="675"/>
      <c r="CR8" s="640">
        <v>8097868</v>
      </c>
      <c r="CS8" s="641"/>
      <c r="CT8" s="641"/>
      <c r="CU8" s="641"/>
      <c r="CV8" s="641"/>
      <c r="CW8" s="641"/>
      <c r="CX8" s="641"/>
      <c r="CY8" s="642"/>
      <c r="CZ8" s="677">
        <v>26.4</v>
      </c>
      <c r="DA8" s="677"/>
      <c r="DB8" s="677"/>
      <c r="DC8" s="677"/>
      <c r="DD8" s="646">
        <v>725578</v>
      </c>
      <c r="DE8" s="641"/>
      <c r="DF8" s="641"/>
      <c r="DG8" s="641"/>
      <c r="DH8" s="641"/>
      <c r="DI8" s="641"/>
      <c r="DJ8" s="641"/>
      <c r="DK8" s="641"/>
      <c r="DL8" s="641"/>
      <c r="DM8" s="641"/>
      <c r="DN8" s="641"/>
      <c r="DO8" s="641"/>
      <c r="DP8" s="642"/>
      <c r="DQ8" s="646">
        <v>4880382</v>
      </c>
      <c r="DR8" s="641"/>
      <c r="DS8" s="641"/>
      <c r="DT8" s="641"/>
      <c r="DU8" s="641"/>
      <c r="DV8" s="641"/>
      <c r="DW8" s="641"/>
      <c r="DX8" s="641"/>
      <c r="DY8" s="641"/>
      <c r="DZ8" s="641"/>
      <c r="EA8" s="641"/>
      <c r="EB8" s="641"/>
      <c r="EC8" s="684"/>
    </row>
    <row r="9" spans="2:143" ht="11.25" customHeight="1" x14ac:dyDescent="0.15">
      <c r="B9" s="637" t="s">
        <v>242</v>
      </c>
      <c r="C9" s="638"/>
      <c r="D9" s="638"/>
      <c r="E9" s="638"/>
      <c r="F9" s="638"/>
      <c r="G9" s="638"/>
      <c r="H9" s="638"/>
      <c r="I9" s="638"/>
      <c r="J9" s="638"/>
      <c r="K9" s="638"/>
      <c r="L9" s="638"/>
      <c r="M9" s="638"/>
      <c r="N9" s="638"/>
      <c r="O9" s="638"/>
      <c r="P9" s="638"/>
      <c r="Q9" s="639"/>
      <c r="R9" s="640">
        <v>8164</v>
      </c>
      <c r="S9" s="641"/>
      <c r="T9" s="641"/>
      <c r="U9" s="641"/>
      <c r="V9" s="641"/>
      <c r="W9" s="641"/>
      <c r="X9" s="641"/>
      <c r="Y9" s="642"/>
      <c r="Z9" s="677">
        <v>0</v>
      </c>
      <c r="AA9" s="677"/>
      <c r="AB9" s="677"/>
      <c r="AC9" s="677"/>
      <c r="AD9" s="678">
        <v>8164</v>
      </c>
      <c r="AE9" s="678"/>
      <c r="AF9" s="678"/>
      <c r="AG9" s="678"/>
      <c r="AH9" s="678"/>
      <c r="AI9" s="678"/>
      <c r="AJ9" s="678"/>
      <c r="AK9" s="678"/>
      <c r="AL9" s="643">
        <v>0</v>
      </c>
      <c r="AM9" s="644"/>
      <c r="AN9" s="644"/>
      <c r="AO9" s="679"/>
      <c r="AP9" s="637" t="s">
        <v>243</v>
      </c>
      <c r="AQ9" s="638"/>
      <c r="AR9" s="638"/>
      <c r="AS9" s="638"/>
      <c r="AT9" s="638"/>
      <c r="AU9" s="638"/>
      <c r="AV9" s="638"/>
      <c r="AW9" s="638"/>
      <c r="AX9" s="638"/>
      <c r="AY9" s="638"/>
      <c r="AZ9" s="638"/>
      <c r="BA9" s="638"/>
      <c r="BB9" s="638"/>
      <c r="BC9" s="638"/>
      <c r="BD9" s="638"/>
      <c r="BE9" s="638"/>
      <c r="BF9" s="639"/>
      <c r="BG9" s="640">
        <v>1211786</v>
      </c>
      <c r="BH9" s="641"/>
      <c r="BI9" s="641"/>
      <c r="BJ9" s="641"/>
      <c r="BK9" s="641"/>
      <c r="BL9" s="641"/>
      <c r="BM9" s="641"/>
      <c r="BN9" s="642"/>
      <c r="BO9" s="677">
        <v>31.9</v>
      </c>
      <c r="BP9" s="677"/>
      <c r="BQ9" s="677"/>
      <c r="BR9" s="677"/>
      <c r="BS9" s="646" t="s">
        <v>128</v>
      </c>
      <c r="BT9" s="641"/>
      <c r="BU9" s="641"/>
      <c r="BV9" s="641"/>
      <c r="BW9" s="641"/>
      <c r="BX9" s="641"/>
      <c r="BY9" s="641"/>
      <c r="BZ9" s="641"/>
      <c r="CA9" s="641"/>
      <c r="CB9" s="684"/>
      <c r="CD9" s="673" t="s">
        <v>244</v>
      </c>
      <c r="CE9" s="674"/>
      <c r="CF9" s="674"/>
      <c r="CG9" s="674"/>
      <c r="CH9" s="674"/>
      <c r="CI9" s="674"/>
      <c r="CJ9" s="674"/>
      <c r="CK9" s="674"/>
      <c r="CL9" s="674"/>
      <c r="CM9" s="674"/>
      <c r="CN9" s="674"/>
      <c r="CO9" s="674"/>
      <c r="CP9" s="674"/>
      <c r="CQ9" s="675"/>
      <c r="CR9" s="640">
        <v>2584145</v>
      </c>
      <c r="CS9" s="641"/>
      <c r="CT9" s="641"/>
      <c r="CU9" s="641"/>
      <c r="CV9" s="641"/>
      <c r="CW9" s="641"/>
      <c r="CX9" s="641"/>
      <c r="CY9" s="642"/>
      <c r="CZ9" s="677">
        <v>8.4</v>
      </c>
      <c r="DA9" s="677"/>
      <c r="DB9" s="677"/>
      <c r="DC9" s="677"/>
      <c r="DD9" s="646">
        <v>584635</v>
      </c>
      <c r="DE9" s="641"/>
      <c r="DF9" s="641"/>
      <c r="DG9" s="641"/>
      <c r="DH9" s="641"/>
      <c r="DI9" s="641"/>
      <c r="DJ9" s="641"/>
      <c r="DK9" s="641"/>
      <c r="DL9" s="641"/>
      <c r="DM9" s="641"/>
      <c r="DN9" s="641"/>
      <c r="DO9" s="641"/>
      <c r="DP9" s="642"/>
      <c r="DQ9" s="646">
        <v>1903118</v>
      </c>
      <c r="DR9" s="641"/>
      <c r="DS9" s="641"/>
      <c r="DT9" s="641"/>
      <c r="DU9" s="641"/>
      <c r="DV9" s="641"/>
      <c r="DW9" s="641"/>
      <c r="DX9" s="641"/>
      <c r="DY9" s="641"/>
      <c r="DZ9" s="641"/>
      <c r="EA9" s="641"/>
      <c r="EB9" s="641"/>
      <c r="EC9" s="684"/>
    </row>
    <row r="10" spans="2:143" ht="11.25" customHeight="1" x14ac:dyDescent="0.15">
      <c r="B10" s="637" t="s">
        <v>245</v>
      </c>
      <c r="C10" s="638"/>
      <c r="D10" s="638"/>
      <c r="E10" s="638"/>
      <c r="F10" s="638"/>
      <c r="G10" s="638"/>
      <c r="H10" s="638"/>
      <c r="I10" s="638"/>
      <c r="J10" s="638"/>
      <c r="K10" s="638"/>
      <c r="L10" s="638"/>
      <c r="M10" s="638"/>
      <c r="N10" s="638"/>
      <c r="O10" s="638"/>
      <c r="P10" s="638"/>
      <c r="Q10" s="639"/>
      <c r="R10" s="640" t="s">
        <v>128</v>
      </c>
      <c r="S10" s="641"/>
      <c r="T10" s="641"/>
      <c r="U10" s="641"/>
      <c r="V10" s="641"/>
      <c r="W10" s="641"/>
      <c r="X10" s="641"/>
      <c r="Y10" s="642"/>
      <c r="Z10" s="677" t="s">
        <v>128</v>
      </c>
      <c r="AA10" s="677"/>
      <c r="AB10" s="677"/>
      <c r="AC10" s="677"/>
      <c r="AD10" s="678" t="s">
        <v>128</v>
      </c>
      <c r="AE10" s="678"/>
      <c r="AF10" s="678"/>
      <c r="AG10" s="678"/>
      <c r="AH10" s="678"/>
      <c r="AI10" s="678"/>
      <c r="AJ10" s="678"/>
      <c r="AK10" s="678"/>
      <c r="AL10" s="643" t="s">
        <v>128</v>
      </c>
      <c r="AM10" s="644"/>
      <c r="AN10" s="644"/>
      <c r="AO10" s="679"/>
      <c r="AP10" s="637" t="s">
        <v>246</v>
      </c>
      <c r="AQ10" s="638"/>
      <c r="AR10" s="638"/>
      <c r="AS10" s="638"/>
      <c r="AT10" s="638"/>
      <c r="AU10" s="638"/>
      <c r="AV10" s="638"/>
      <c r="AW10" s="638"/>
      <c r="AX10" s="638"/>
      <c r="AY10" s="638"/>
      <c r="AZ10" s="638"/>
      <c r="BA10" s="638"/>
      <c r="BB10" s="638"/>
      <c r="BC10" s="638"/>
      <c r="BD10" s="638"/>
      <c r="BE10" s="638"/>
      <c r="BF10" s="639"/>
      <c r="BG10" s="640">
        <v>86253</v>
      </c>
      <c r="BH10" s="641"/>
      <c r="BI10" s="641"/>
      <c r="BJ10" s="641"/>
      <c r="BK10" s="641"/>
      <c r="BL10" s="641"/>
      <c r="BM10" s="641"/>
      <c r="BN10" s="642"/>
      <c r="BO10" s="677">
        <v>2.2999999999999998</v>
      </c>
      <c r="BP10" s="677"/>
      <c r="BQ10" s="677"/>
      <c r="BR10" s="677"/>
      <c r="BS10" s="646" t="s">
        <v>128</v>
      </c>
      <c r="BT10" s="641"/>
      <c r="BU10" s="641"/>
      <c r="BV10" s="641"/>
      <c r="BW10" s="641"/>
      <c r="BX10" s="641"/>
      <c r="BY10" s="641"/>
      <c r="BZ10" s="641"/>
      <c r="CA10" s="641"/>
      <c r="CB10" s="684"/>
      <c r="CD10" s="673" t="s">
        <v>247</v>
      </c>
      <c r="CE10" s="674"/>
      <c r="CF10" s="674"/>
      <c r="CG10" s="674"/>
      <c r="CH10" s="674"/>
      <c r="CI10" s="674"/>
      <c r="CJ10" s="674"/>
      <c r="CK10" s="674"/>
      <c r="CL10" s="674"/>
      <c r="CM10" s="674"/>
      <c r="CN10" s="674"/>
      <c r="CO10" s="674"/>
      <c r="CP10" s="674"/>
      <c r="CQ10" s="675"/>
      <c r="CR10" s="640">
        <v>68090</v>
      </c>
      <c r="CS10" s="641"/>
      <c r="CT10" s="641"/>
      <c r="CU10" s="641"/>
      <c r="CV10" s="641"/>
      <c r="CW10" s="641"/>
      <c r="CX10" s="641"/>
      <c r="CY10" s="642"/>
      <c r="CZ10" s="677">
        <v>0.2</v>
      </c>
      <c r="DA10" s="677"/>
      <c r="DB10" s="677"/>
      <c r="DC10" s="677"/>
      <c r="DD10" s="646" t="s">
        <v>128</v>
      </c>
      <c r="DE10" s="641"/>
      <c r="DF10" s="641"/>
      <c r="DG10" s="641"/>
      <c r="DH10" s="641"/>
      <c r="DI10" s="641"/>
      <c r="DJ10" s="641"/>
      <c r="DK10" s="641"/>
      <c r="DL10" s="641"/>
      <c r="DM10" s="641"/>
      <c r="DN10" s="641"/>
      <c r="DO10" s="641"/>
      <c r="DP10" s="642"/>
      <c r="DQ10" s="646">
        <v>90</v>
      </c>
      <c r="DR10" s="641"/>
      <c r="DS10" s="641"/>
      <c r="DT10" s="641"/>
      <c r="DU10" s="641"/>
      <c r="DV10" s="641"/>
      <c r="DW10" s="641"/>
      <c r="DX10" s="641"/>
      <c r="DY10" s="641"/>
      <c r="DZ10" s="641"/>
      <c r="EA10" s="641"/>
      <c r="EB10" s="641"/>
      <c r="EC10" s="684"/>
    </row>
    <row r="11" spans="2:143" ht="11.25" customHeight="1" x14ac:dyDescent="0.15">
      <c r="B11" s="637" t="s">
        <v>248</v>
      </c>
      <c r="C11" s="638"/>
      <c r="D11" s="638"/>
      <c r="E11" s="638"/>
      <c r="F11" s="638"/>
      <c r="G11" s="638"/>
      <c r="H11" s="638"/>
      <c r="I11" s="638"/>
      <c r="J11" s="638"/>
      <c r="K11" s="638"/>
      <c r="L11" s="638"/>
      <c r="M11" s="638"/>
      <c r="N11" s="638"/>
      <c r="O11" s="638"/>
      <c r="P11" s="638"/>
      <c r="Q11" s="639"/>
      <c r="R11" s="640">
        <v>656563</v>
      </c>
      <c r="S11" s="641"/>
      <c r="T11" s="641"/>
      <c r="U11" s="641"/>
      <c r="V11" s="641"/>
      <c r="W11" s="641"/>
      <c r="X11" s="641"/>
      <c r="Y11" s="642"/>
      <c r="Z11" s="643">
        <v>2.1</v>
      </c>
      <c r="AA11" s="644"/>
      <c r="AB11" s="644"/>
      <c r="AC11" s="645"/>
      <c r="AD11" s="646">
        <v>656563</v>
      </c>
      <c r="AE11" s="641"/>
      <c r="AF11" s="641"/>
      <c r="AG11" s="641"/>
      <c r="AH11" s="641"/>
      <c r="AI11" s="641"/>
      <c r="AJ11" s="641"/>
      <c r="AK11" s="642"/>
      <c r="AL11" s="643">
        <v>3.9</v>
      </c>
      <c r="AM11" s="644"/>
      <c r="AN11" s="644"/>
      <c r="AO11" s="679"/>
      <c r="AP11" s="637" t="s">
        <v>249</v>
      </c>
      <c r="AQ11" s="638"/>
      <c r="AR11" s="638"/>
      <c r="AS11" s="638"/>
      <c r="AT11" s="638"/>
      <c r="AU11" s="638"/>
      <c r="AV11" s="638"/>
      <c r="AW11" s="638"/>
      <c r="AX11" s="638"/>
      <c r="AY11" s="638"/>
      <c r="AZ11" s="638"/>
      <c r="BA11" s="638"/>
      <c r="BB11" s="638"/>
      <c r="BC11" s="638"/>
      <c r="BD11" s="638"/>
      <c r="BE11" s="638"/>
      <c r="BF11" s="639"/>
      <c r="BG11" s="640">
        <v>134925</v>
      </c>
      <c r="BH11" s="641"/>
      <c r="BI11" s="641"/>
      <c r="BJ11" s="641"/>
      <c r="BK11" s="641"/>
      <c r="BL11" s="641"/>
      <c r="BM11" s="641"/>
      <c r="BN11" s="642"/>
      <c r="BO11" s="677">
        <v>3.5</v>
      </c>
      <c r="BP11" s="677"/>
      <c r="BQ11" s="677"/>
      <c r="BR11" s="677"/>
      <c r="BS11" s="646">
        <v>26779</v>
      </c>
      <c r="BT11" s="641"/>
      <c r="BU11" s="641"/>
      <c r="BV11" s="641"/>
      <c r="BW11" s="641"/>
      <c r="BX11" s="641"/>
      <c r="BY11" s="641"/>
      <c r="BZ11" s="641"/>
      <c r="CA11" s="641"/>
      <c r="CB11" s="684"/>
      <c r="CD11" s="673" t="s">
        <v>250</v>
      </c>
      <c r="CE11" s="674"/>
      <c r="CF11" s="674"/>
      <c r="CG11" s="674"/>
      <c r="CH11" s="674"/>
      <c r="CI11" s="674"/>
      <c r="CJ11" s="674"/>
      <c r="CK11" s="674"/>
      <c r="CL11" s="674"/>
      <c r="CM11" s="674"/>
      <c r="CN11" s="674"/>
      <c r="CO11" s="674"/>
      <c r="CP11" s="674"/>
      <c r="CQ11" s="675"/>
      <c r="CR11" s="640">
        <v>2446773</v>
      </c>
      <c r="CS11" s="641"/>
      <c r="CT11" s="641"/>
      <c r="CU11" s="641"/>
      <c r="CV11" s="641"/>
      <c r="CW11" s="641"/>
      <c r="CX11" s="641"/>
      <c r="CY11" s="642"/>
      <c r="CZ11" s="677">
        <v>8</v>
      </c>
      <c r="DA11" s="677"/>
      <c r="DB11" s="677"/>
      <c r="DC11" s="677"/>
      <c r="DD11" s="646">
        <v>703398</v>
      </c>
      <c r="DE11" s="641"/>
      <c r="DF11" s="641"/>
      <c r="DG11" s="641"/>
      <c r="DH11" s="641"/>
      <c r="DI11" s="641"/>
      <c r="DJ11" s="641"/>
      <c r="DK11" s="641"/>
      <c r="DL11" s="641"/>
      <c r="DM11" s="641"/>
      <c r="DN11" s="641"/>
      <c r="DO11" s="641"/>
      <c r="DP11" s="642"/>
      <c r="DQ11" s="646">
        <v>1097281</v>
      </c>
      <c r="DR11" s="641"/>
      <c r="DS11" s="641"/>
      <c r="DT11" s="641"/>
      <c r="DU11" s="641"/>
      <c r="DV11" s="641"/>
      <c r="DW11" s="641"/>
      <c r="DX11" s="641"/>
      <c r="DY11" s="641"/>
      <c r="DZ11" s="641"/>
      <c r="EA11" s="641"/>
      <c r="EB11" s="641"/>
      <c r="EC11" s="684"/>
    </row>
    <row r="12" spans="2:143" ht="11.25" customHeight="1" x14ac:dyDescent="0.15">
      <c r="B12" s="637" t="s">
        <v>251</v>
      </c>
      <c r="C12" s="638"/>
      <c r="D12" s="638"/>
      <c r="E12" s="638"/>
      <c r="F12" s="638"/>
      <c r="G12" s="638"/>
      <c r="H12" s="638"/>
      <c r="I12" s="638"/>
      <c r="J12" s="638"/>
      <c r="K12" s="638"/>
      <c r="L12" s="638"/>
      <c r="M12" s="638"/>
      <c r="N12" s="638"/>
      <c r="O12" s="638"/>
      <c r="P12" s="638"/>
      <c r="Q12" s="639"/>
      <c r="R12" s="640">
        <v>6397</v>
      </c>
      <c r="S12" s="641"/>
      <c r="T12" s="641"/>
      <c r="U12" s="641"/>
      <c r="V12" s="641"/>
      <c r="W12" s="641"/>
      <c r="X12" s="641"/>
      <c r="Y12" s="642"/>
      <c r="Z12" s="677">
        <v>0</v>
      </c>
      <c r="AA12" s="677"/>
      <c r="AB12" s="677"/>
      <c r="AC12" s="677"/>
      <c r="AD12" s="678">
        <v>6397</v>
      </c>
      <c r="AE12" s="678"/>
      <c r="AF12" s="678"/>
      <c r="AG12" s="678"/>
      <c r="AH12" s="678"/>
      <c r="AI12" s="678"/>
      <c r="AJ12" s="678"/>
      <c r="AK12" s="678"/>
      <c r="AL12" s="643">
        <v>0</v>
      </c>
      <c r="AM12" s="644"/>
      <c r="AN12" s="644"/>
      <c r="AO12" s="679"/>
      <c r="AP12" s="637" t="s">
        <v>252</v>
      </c>
      <c r="AQ12" s="638"/>
      <c r="AR12" s="638"/>
      <c r="AS12" s="638"/>
      <c r="AT12" s="638"/>
      <c r="AU12" s="638"/>
      <c r="AV12" s="638"/>
      <c r="AW12" s="638"/>
      <c r="AX12" s="638"/>
      <c r="AY12" s="638"/>
      <c r="AZ12" s="638"/>
      <c r="BA12" s="638"/>
      <c r="BB12" s="638"/>
      <c r="BC12" s="638"/>
      <c r="BD12" s="638"/>
      <c r="BE12" s="638"/>
      <c r="BF12" s="639"/>
      <c r="BG12" s="640">
        <v>1946237</v>
      </c>
      <c r="BH12" s="641"/>
      <c r="BI12" s="641"/>
      <c r="BJ12" s="641"/>
      <c r="BK12" s="641"/>
      <c r="BL12" s="641"/>
      <c r="BM12" s="641"/>
      <c r="BN12" s="642"/>
      <c r="BO12" s="677">
        <v>51.2</v>
      </c>
      <c r="BP12" s="677"/>
      <c r="BQ12" s="677"/>
      <c r="BR12" s="677"/>
      <c r="BS12" s="646" t="s">
        <v>128</v>
      </c>
      <c r="BT12" s="641"/>
      <c r="BU12" s="641"/>
      <c r="BV12" s="641"/>
      <c r="BW12" s="641"/>
      <c r="BX12" s="641"/>
      <c r="BY12" s="641"/>
      <c r="BZ12" s="641"/>
      <c r="CA12" s="641"/>
      <c r="CB12" s="684"/>
      <c r="CD12" s="673" t="s">
        <v>253</v>
      </c>
      <c r="CE12" s="674"/>
      <c r="CF12" s="674"/>
      <c r="CG12" s="674"/>
      <c r="CH12" s="674"/>
      <c r="CI12" s="674"/>
      <c r="CJ12" s="674"/>
      <c r="CK12" s="674"/>
      <c r="CL12" s="674"/>
      <c r="CM12" s="674"/>
      <c r="CN12" s="674"/>
      <c r="CO12" s="674"/>
      <c r="CP12" s="674"/>
      <c r="CQ12" s="675"/>
      <c r="CR12" s="640">
        <v>559521</v>
      </c>
      <c r="CS12" s="641"/>
      <c r="CT12" s="641"/>
      <c r="CU12" s="641"/>
      <c r="CV12" s="641"/>
      <c r="CW12" s="641"/>
      <c r="CX12" s="641"/>
      <c r="CY12" s="642"/>
      <c r="CZ12" s="677">
        <v>1.8</v>
      </c>
      <c r="DA12" s="677"/>
      <c r="DB12" s="677"/>
      <c r="DC12" s="677"/>
      <c r="DD12" s="646">
        <v>60624</v>
      </c>
      <c r="DE12" s="641"/>
      <c r="DF12" s="641"/>
      <c r="DG12" s="641"/>
      <c r="DH12" s="641"/>
      <c r="DI12" s="641"/>
      <c r="DJ12" s="641"/>
      <c r="DK12" s="641"/>
      <c r="DL12" s="641"/>
      <c r="DM12" s="641"/>
      <c r="DN12" s="641"/>
      <c r="DO12" s="641"/>
      <c r="DP12" s="642"/>
      <c r="DQ12" s="646">
        <v>397913</v>
      </c>
      <c r="DR12" s="641"/>
      <c r="DS12" s="641"/>
      <c r="DT12" s="641"/>
      <c r="DU12" s="641"/>
      <c r="DV12" s="641"/>
      <c r="DW12" s="641"/>
      <c r="DX12" s="641"/>
      <c r="DY12" s="641"/>
      <c r="DZ12" s="641"/>
      <c r="EA12" s="641"/>
      <c r="EB12" s="641"/>
      <c r="EC12" s="684"/>
    </row>
    <row r="13" spans="2:143" ht="11.25" customHeight="1" x14ac:dyDescent="0.15">
      <c r="B13" s="637" t="s">
        <v>254</v>
      </c>
      <c r="C13" s="638"/>
      <c r="D13" s="638"/>
      <c r="E13" s="638"/>
      <c r="F13" s="638"/>
      <c r="G13" s="638"/>
      <c r="H13" s="638"/>
      <c r="I13" s="638"/>
      <c r="J13" s="638"/>
      <c r="K13" s="638"/>
      <c r="L13" s="638"/>
      <c r="M13" s="638"/>
      <c r="N13" s="638"/>
      <c r="O13" s="638"/>
      <c r="P13" s="638"/>
      <c r="Q13" s="639"/>
      <c r="R13" s="640" t="s">
        <v>128</v>
      </c>
      <c r="S13" s="641"/>
      <c r="T13" s="641"/>
      <c r="U13" s="641"/>
      <c r="V13" s="641"/>
      <c r="W13" s="641"/>
      <c r="X13" s="641"/>
      <c r="Y13" s="642"/>
      <c r="Z13" s="677" t="s">
        <v>128</v>
      </c>
      <c r="AA13" s="677"/>
      <c r="AB13" s="677"/>
      <c r="AC13" s="677"/>
      <c r="AD13" s="678" t="s">
        <v>128</v>
      </c>
      <c r="AE13" s="678"/>
      <c r="AF13" s="678"/>
      <c r="AG13" s="678"/>
      <c r="AH13" s="678"/>
      <c r="AI13" s="678"/>
      <c r="AJ13" s="678"/>
      <c r="AK13" s="678"/>
      <c r="AL13" s="643" t="s">
        <v>128</v>
      </c>
      <c r="AM13" s="644"/>
      <c r="AN13" s="644"/>
      <c r="AO13" s="679"/>
      <c r="AP13" s="637" t="s">
        <v>255</v>
      </c>
      <c r="AQ13" s="638"/>
      <c r="AR13" s="638"/>
      <c r="AS13" s="638"/>
      <c r="AT13" s="638"/>
      <c r="AU13" s="638"/>
      <c r="AV13" s="638"/>
      <c r="AW13" s="638"/>
      <c r="AX13" s="638"/>
      <c r="AY13" s="638"/>
      <c r="AZ13" s="638"/>
      <c r="BA13" s="638"/>
      <c r="BB13" s="638"/>
      <c r="BC13" s="638"/>
      <c r="BD13" s="638"/>
      <c r="BE13" s="638"/>
      <c r="BF13" s="639"/>
      <c r="BG13" s="640">
        <v>1929064</v>
      </c>
      <c r="BH13" s="641"/>
      <c r="BI13" s="641"/>
      <c r="BJ13" s="641"/>
      <c r="BK13" s="641"/>
      <c r="BL13" s="641"/>
      <c r="BM13" s="641"/>
      <c r="BN13" s="642"/>
      <c r="BO13" s="677">
        <v>50.7</v>
      </c>
      <c r="BP13" s="677"/>
      <c r="BQ13" s="677"/>
      <c r="BR13" s="677"/>
      <c r="BS13" s="646" t="s">
        <v>128</v>
      </c>
      <c r="BT13" s="641"/>
      <c r="BU13" s="641"/>
      <c r="BV13" s="641"/>
      <c r="BW13" s="641"/>
      <c r="BX13" s="641"/>
      <c r="BY13" s="641"/>
      <c r="BZ13" s="641"/>
      <c r="CA13" s="641"/>
      <c r="CB13" s="684"/>
      <c r="CD13" s="673" t="s">
        <v>256</v>
      </c>
      <c r="CE13" s="674"/>
      <c r="CF13" s="674"/>
      <c r="CG13" s="674"/>
      <c r="CH13" s="674"/>
      <c r="CI13" s="674"/>
      <c r="CJ13" s="674"/>
      <c r="CK13" s="674"/>
      <c r="CL13" s="674"/>
      <c r="CM13" s="674"/>
      <c r="CN13" s="674"/>
      <c r="CO13" s="674"/>
      <c r="CP13" s="674"/>
      <c r="CQ13" s="675"/>
      <c r="CR13" s="640">
        <v>2453241</v>
      </c>
      <c r="CS13" s="641"/>
      <c r="CT13" s="641"/>
      <c r="CU13" s="641"/>
      <c r="CV13" s="641"/>
      <c r="CW13" s="641"/>
      <c r="CX13" s="641"/>
      <c r="CY13" s="642"/>
      <c r="CZ13" s="677">
        <v>8</v>
      </c>
      <c r="DA13" s="677"/>
      <c r="DB13" s="677"/>
      <c r="DC13" s="677"/>
      <c r="DD13" s="646">
        <v>1413468</v>
      </c>
      <c r="DE13" s="641"/>
      <c r="DF13" s="641"/>
      <c r="DG13" s="641"/>
      <c r="DH13" s="641"/>
      <c r="DI13" s="641"/>
      <c r="DJ13" s="641"/>
      <c r="DK13" s="641"/>
      <c r="DL13" s="641"/>
      <c r="DM13" s="641"/>
      <c r="DN13" s="641"/>
      <c r="DO13" s="641"/>
      <c r="DP13" s="642"/>
      <c r="DQ13" s="646">
        <v>1293496</v>
      </c>
      <c r="DR13" s="641"/>
      <c r="DS13" s="641"/>
      <c r="DT13" s="641"/>
      <c r="DU13" s="641"/>
      <c r="DV13" s="641"/>
      <c r="DW13" s="641"/>
      <c r="DX13" s="641"/>
      <c r="DY13" s="641"/>
      <c r="DZ13" s="641"/>
      <c r="EA13" s="641"/>
      <c r="EB13" s="641"/>
      <c r="EC13" s="684"/>
    </row>
    <row r="14" spans="2:143" ht="11.25" customHeight="1" x14ac:dyDescent="0.15">
      <c r="B14" s="637" t="s">
        <v>257</v>
      </c>
      <c r="C14" s="638"/>
      <c r="D14" s="638"/>
      <c r="E14" s="638"/>
      <c r="F14" s="638"/>
      <c r="G14" s="638"/>
      <c r="H14" s="638"/>
      <c r="I14" s="638"/>
      <c r="J14" s="638"/>
      <c r="K14" s="638"/>
      <c r="L14" s="638"/>
      <c r="M14" s="638"/>
      <c r="N14" s="638"/>
      <c r="O14" s="638"/>
      <c r="P14" s="638"/>
      <c r="Q14" s="639"/>
      <c r="R14" s="640">
        <v>81956</v>
      </c>
      <c r="S14" s="641"/>
      <c r="T14" s="641"/>
      <c r="U14" s="641"/>
      <c r="V14" s="641"/>
      <c r="W14" s="641"/>
      <c r="X14" s="641"/>
      <c r="Y14" s="642"/>
      <c r="Z14" s="677">
        <v>0.3</v>
      </c>
      <c r="AA14" s="677"/>
      <c r="AB14" s="677"/>
      <c r="AC14" s="677"/>
      <c r="AD14" s="678">
        <v>81956</v>
      </c>
      <c r="AE14" s="678"/>
      <c r="AF14" s="678"/>
      <c r="AG14" s="678"/>
      <c r="AH14" s="678"/>
      <c r="AI14" s="678"/>
      <c r="AJ14" s="678"/>
      <c r="AK14" s="678"/>
      <c r="AL14" s="643">
        <v>0.5</v>
      </c>
      <c r="AM14" s="644"/>
      <c r="AN14" s="644"/>
      <c r="AO14" s="679"/>
      <c r="AP14" s="637" t="s">
        <v>258</v>
      </c>
      <c r="AQ14" s="638"/>
      <c r="AR14" s="638"/>
      <c r="AS14" s="638"/>
      <c r="AT14" s="638"/>
      <c r="AU14" s="638"/>
      <c r="AV14" s="638"/>
      <c r="AW14" s="638"/>
      <c r="AX14" s="638"/>
      <c r="AY14" s="638"/>
      <c r="AZ14" s="638"/>
      <c r="BA14" s="638"/>
      <c r="BB14" s="638"/>
      <c r="BC14" s="638"/>
      <c r="BD14" s="638"/>
      <c r="BE14" s="638"/>
      <c r="BF14" s="639"/>
      <c r="BG14" s="640">
        <v>146262</v>
      </c>
      <c r="BH14" s="641"/>
      <c r="BI14" s="641"/>
      <c r="BJ14" s="641"/>
      <c r="BK14" s="641"/>
      <c r="BL14" s="641"/>
      <c r="BM14" s="641"/>
      <c r="BN14" s="642"/>
      <c r="BO14" s="677">
        <v>3.8</v>
      </c>
      <c r="BP14" s="677"/>
      <c r="BQ14" s="677"/>
      <c r="BR14" s="677"/>
      <c r="BS14" s="646" t="s">
        <v>128</v>
      </c>
      <c r="BT14" s="641"/>
      <c r="BU14" s="641"/>
      <c r="BV14" s="641"/>
      <c r="BW14" s="641"/>
      <c r="BX14" s="641"/>
      <c r="BY14" s="641"/>
      <c r="BZ14" s="641"/>
      <c r="CA14" s="641"/>
      <c r="CB14" s="684"/>
      <c r="CD14" s="673" t="s">
        <v>259</v>
      </c>
      <c r="CE14" s="674"/>
      <c r="CF14" s="674"/>
      <c r="CG14" s="674"/>
      <c r="CH14" s="674"/>
      <c r="CI14" s="674"/>
      <c r="CJ14" s="674"/>
      <c r="CK14" s="674"/>
      <c r="CL14" s="674"/>
      <c r="CM14" s="674"/>
      <c r="CN14" s="674"/>
      <c r="CO14" s="674"/>
      <c r="CP14" s="674"/>
      <c r="CQ14" s="675"/>
      <c r="CR14" s="640">
        <v>1083807</v>
      </c>
      <c r="CS14" s="641"/>
      <c r="CT14" s="641"/>
      <c r="CU14" s="641"/>
      <c r="CV14" s="641"/>
      <c r="CW14" s="641"/>
      <c r="CX14" s="641"/>
      <c r="CY14" s="642"/>
      <c r="CZ14" s="677">
        <v>3.5</v>
      </c>
      <c r="DA14" s="677"/>
      <c r="DB14" s="677"/>
      <c r="DC14" s="677"/>
      <c r="DD14" s="646">
        <v>34600</v>
      </c>
      <c r="DE14" s="641"/>
      <c r="DF14" s="641"/>
      <c r="DG14" s="641"/>
      <c r="DH14" s="641"/>
      <c r="DI14" s="641"/>
      <c r="DJ14" s="641"/>
      <c r="DK14" s="641"/>
      <c r="DL14" s="641"/>
      <c r="DM14" s="641"/>
      <c r="DN14" s="641"/>
      <c r="DO14" s="641"/>
      <c r="DP14" s="642"/>
      <c r="DQ14" s="646">
        <v>961635</v>
      </c>
      <c r="DR14" s="641"/>
      <c r="DS14" s="641"/>
      <c r="DT14" s="641"/>
      <c r="DU14" s="641"/>
      <c r="DV14" s="641"/>
      <c r="DW14" s="641"/>
      <c r="DX14" s="641"/>
      <c r="DY14" s="641"/>
      <c r="DZ14" s="641"/>
      <c r="EA14" s="641"/>
      <c r="EB14" s="641"/>
      <c r="EC14" s="684"/>
    </row>
    <row r="15" spans="2:143" ht="11.25" customHeight="1" x14ac:dyDescent="0.15">
      <c r="B15" s="637" t="s">
        <v>260</v>
      </c>
      <c r="C15" s="638"/>
      <c r="D15" s="638"/>
      <c r="E15" s="638"/>
      <c r="F15" s="638"/>
      <c r="G15" s="638"/>
      <c r="H15" s="638"/>
      <c r="I15" s="638"/>
      <c r="J15" s="638"/>
      <c r="K15" s="638"/>
      <c r="L15" s="638"/>
      <c r="M15" s="638"/>
      <c r="N15" s="638"/>
      <c r="O15" s="638"/>
      <c r="P15" s="638"/>
      <c r="Q15" s="639"/>
      <c r="R15" s="640" t="s">
        <v>128</v>
      </c>
      <c r="S15" s="641"/>
      <c r="T15" s="641"/>
      <c r="U15" s="641"/>
      <c r="V15" s="641"/>
      <c r="W15" s="641"/>
      <c r="X15" s="641"/>
      <c r="Y15" s="642"/>
      <c r="Z15" s="677" t="s">
        <v>128</v>
      </c>
      <c r="AA15" s="677"/>
      <c r="AB15" s="677"/>
      <c r="AC15" s="677"/>
      <c r="AD15" s="678" t="s">
        <v>128</v>
      </c>
      <c r="AE15" s="678"/>
      <c r="AF15" s="678"/>
      <c r="AG15" s="678"/>
      <c r="AH15" s="678"/>
      <c r="AI15" s="678"/>
      <c r="AJ15" s="678"/>
      <c r="AK15" s="678"/>
      <c r="AL15" s="643" t="s">
        <v>128</v>
      </c>
      <c r="AM15" s="644"/>
      <c r="AN15" s="644"/>
      <c r="AO15" s="679"/>
      <c r="AP15" s="637" t="s">
        <v>261</v>
      </c>
      <c r="AQ15" s="638"/>
      <c r="AR15" s="638"/>
      <c r="AS15" s="638"/>
      <c r="AT15" s="638"/>
      <c r="AU15" s="638"/>
      <c r="AV15" s="638"/>
      <c r="AW15" s="638"/>
      <c r="AX15" s="638"/>
      <c r="AY15" s="638"/>
      <c r="AZ15" s="638"/>
      <c r="BA15" s="638"/>
      <c r="BB15" s="638"/>
      <c r="BC15" s="638"/>
      <c r="BD15" s="638"/>
      <c r="BE15" s="638"/>
      <c r="BF15" s="639"/>
      <c r="BG15" s="640">
        <v>203447</v>
      </c>
      <c r="BH15" s="641"/>
      <c r="BI15" s="641"/>
      <c r="BJ15" s="641"/>
      <c r="BK15" s="641"/>
      <c r="BL15" s="641"/>
      <c r="BM15" s="641"/>
      <c r="BN15" s="642"/>
      <c r="BO15" s="677">
        <v>5.3</v>
      </c>
      <c r="BP15" s="677"/>
      <c r="BQ15" s="677"/>
      <c r="BR15" s="677"/>
      <c r="BS15" s="646" t="s">
        <v>128</v>
      </c>
      <c r="BT15" s="641"/>
      <c r="BU15" s="641"/>
      <c r="BV15" s="641"/>
      <c r="BW15" s="641"/>
      <c r="BX15" s="641"/>
      <c r="BY15" s="641"/>
      <c r="BZ15" s="641"/>
      <c r="CA15" s="641"/>
      <c r="CB15" s="684"/>
      <c r="CD15" s="673" t="s">
        <v>262</v>
      </c>
      <c r="CE15" s="674"/>
      <c r="CF15" s="674"/>
      <c r="CG15" s="674"/>
      <c r="CH15" s="674"/>
      <c r="CI15" s="674"/>
      <c r="CJ15" s="674"/>
      <c r="CK15" s="674"/>
      <c r="CL15" s="674"/>
      <c r="CM15" s="674"/>
      <c r="CN15" s="674"/>
      <c r="CO15" s="674"/>
      <c r="CP15" s="674"/>
      <c r="CQ15" s="675"/>
      <c r="CR15" s="640">
        <v>1918296</v>
      </c>
      <c r="CS15" s="641"/>
      <c r="CT15" s="641"/>
      <c r="CU15" s="641"/>
      <c r="CV15" s="641"/>
      <c r="CW15" s="641"/>
      <c r="CX15" s="641"/>
      <c r="CY15" s="642"/>
      <c r="CZ15" s="677">
        <v>6.3</v>
      </c>
      <c r="DA15" s="677"/>
      <c r="DB15" s="677"/>
      <c r="DC15" s="677"/>
      <c r="DD15" s="646">
        <v>238023</v>
      </c>
      <c r="DE15" s="641"/>
      <c r="DF15" s="641"/>
      <c r="DG15" s="641"/>
      <c r="DH15" s="641"/>
      <c r="DI15" s="641"/>
      <c r="DJ15" s="641"/>
      <c r="DK15" s="641"/>
      <c r="DL15" s="641"/>
      <c r="DM15" s="641"/>
      <c r="DN15" s="641"/>
      <c r="DO15" s="641"/>
      <c r="DP15" s="642"/>
      <c r="DQ15" s="646">
        <v>1569902</v>
      </c>
      <c r="DR15" s="641"/>
      <c r="DS15" s="641"/>
      <c r="DT15" s="641"/>
      <c r="DU15" s="641"/>
      <c r="DV15" s="641"/>
      <c r="DW15" s="641"/>
      <c r="DX15" s="641"/>
      <c r="DY15" s="641"/>
      <c r="DZ15" s="641"/>
      <c r="EA15" s="641"/>
      <c r="EB15" s="641"/>
      <c r="EC15" s="684"/>
    </row>
    <row r="16" spans="2:143" ht="11.25" customHeight="1" x14ac:dyDescent="0.15">
      <c r="B16" s="637" t="s">
        <v>263</v>
      </c>
      <c r="C16" s="638"/>
      <c r="D16" s="638"/>
      <c r="E16" s="638"/>
      <c r="F16" s="638"/>
      <c r="G16" s="638"/>
      <c r="H16" s="638"/>
      <c r="I16" s="638"/>
      <c r="J16" s="638"/>
      <c r="K16" s="638"/>
      <c r="L16" s="638"/>
      <c r="M16" s="638"/>
      <c r="N16" s="638"/>
      <c r="O16" s="638"/>
      <c r="P16" s="638"/>
      <c r="Q16" s="639"/>
      <c r="R16" s="640">
        <v>23261</v>
      </c>
      <c r="S16" s="641"/>
      <c r="T16" s="641"/>
      <c r="U16" s="641"/>
      <c r="V16" s="641"/>
      <c r="W16" s="641"/>
      <c r="X16" s="641"/>
      <c r="Y16" s="642"/>
      <c r="Z16" s="677">
        <v>0.1</v>
      </c>
      <c r="AA16" s="677"/>
      <c r="AB16" s="677"/>
      <c r="AC16" s="677"/>
      <c r="AD16" s="678">
        <v>23261</v>
      </c>
      <c r="AE16" s="678"/>
      <c r="AF16" s="678"/>
      <c r="AG16" s="678"/>
      <c r="AH16" s="678"/>
      <c r="AI16" s="678"/>
      <c r="AJ16" s="678"/>
      <c r="AK16" s="678"/>
      <c r="AL16" s="643">
        <v>0.1</v>
      </c>
      <c r="AM16" s="644"/>
      <c r="AN16" s="644"/>
      <c r="AO16" s="679"/>
      <c r="AP16" s="637" t="s">
        <v>264</v>
      </c>
      <c r="AQ16" s="638"/>
      <c r="AR16" s="638"/>
      <c r="AS16" s="638"/>
      <c r="AT16" s="638"/>
      <c r="AU16" s="638"/>
      <c r="AV16" s="638"/>
      <c r="AW16" s="638"/>
      <c r="AX16" s="638"/>
      <c r="AY16" s="638"/>
      <c r="AZ16" s="638"/>
      <c r="BA16" s="638"/>
      <c r="BB16" s="638"/>
      <c r="BC16" s="638"/>
      <c r="BD16" s="638"/>
      <c r="BE16" s="638"/>
      <c r="BF16" s="639"/>
      <c r="BG16" s="640">
        <v>496</v>
      </c>
      <c r="BH16" s="641"/>
      <c r="BI16" s="641"/>
      <c r="BJ16" s="641"/>
      <c r="BK16" s="641"/>
      <c r="BL16" s="641"/>
      <c r="BM16" s="641"/>
      <c r="BN16" s="642"/>
      <c r="BO16" s="677">
        <v>0</v>
      </c>
      <c r="BP16" s="677"/>
      <c r="BQ16" s="677"/>
      <c r="BR16" s="677"/>
      <c r="BS16" s="646" t="s">
        <v>128</v>
      </c>
      <c r="BT16" s="641"/>
      <c r="BU16" s="641"/>
      <c r="BV16" s="641"/>
      <c r="BW16" s="641"/>
      <c r="BX16" s="641"/>
      <c r="BY16" s="641"/>
      <c r="BZ16" s="641"/>
      <c r="CA16" s="641"/>
      <c r="CB16" s="684"/>
      <c r="CD16" s="673" t="s">
        <v>265</v>
      </c>
      <c r="CE16" s="674"/>
      <c r="CF16" s="674"/>
      <c r="CG16" s="674"/>
      <c r="CH16" s="674"/>
      <c r="CI16" s="674"/>
      <c r="CJ16" s="674"/>
      <c r="CK16" s="674"/>
      <c r="CL16" s="674"/>
      <c r="CM16" s="674"/>
      <c r="CN16" s="674"/>
      <c r="CO16" s="674"/>
      <c r="CP16" s="674"/>
      <c r="CQ16" s="675"/>
      <c r="CR16" s="640">
        <v>3389943</v>
      </c>
      <c r="CS16" s="641"/>
      <c r="CT16" s="641"/>
      <c r="CU16" s="641"/>
      <c r="CV16" s="641"/>
      <c r="CW16" s="641"/>
      <c r="CX16" s="641"/>
      <c r="CY16" s="642"/>
      <c r="CZ16" s="677">
        <v>11.1</v>
      </c>
      <c r="DA16" s="677"/>
      <c r="DB16" s="677"/>
      <c r="DC16" s="677"/>
      <c r="DD16" s="646" t="s">
        <v>128</v>
      </c>
      <c r="DE16" s="641"/>
      <c r="DF16" s="641"/>
      <c r="DG16" s="641"/>
      <c r="DH16" s="641"/>
      <c r="DI16" s="641"/>
      <c r="DJ16" s="641"/>
      <c r="DK16" s="641"/>
      <c r="DL16" s="641"/>
      <c r="DM16" s="641"/>
      <c r="DN16" s="641"/>
      <c r="DO16" s="641"/>
      <c r="DP16" s="642"/>
      <c r="DQ16" s="646">
        <v>29665</v>
      </c>
      <c r="DR16" s="641"/>
      <c r="DS16" s="641"/>
      <c r="DT16" s="641"/>
      <c r="DU16" s="641"/>
      <c r="DV16" s="641"/>
      <c r="DW16" s="641"/>
      <c r="DX16" s="641"/>
      <c r="DY16" s="641"/>
      <c r="DZ16" s="641"/>
      <c r="EA16" s="641"/>
      <c r="EB16" s="641"/>
      <c r="EC16" s="684"/>
    </row>
    <row r="17" spans="2:133" ht="11.25" customHeight="1" x14ac:dyDescent="0.15">
      <c r="B17" s="637" t="s">
        <v>266</v>
      </c>
      <c r="C17" s="638"/>
      <c r="D17" s="638"/>
      <c r="E17" s="638"/>
      <c r="F17" s="638"/>
      <c r="G17" s="638"/>
      <c r="H17" s="638"/>
      <c r="I17" s="638"/>
      <c r="J17" s="638"/>
      <c r="K17" s="638"/>
      <c r="L17" s="638"/>
      <c r="M17" s="638"/>
      <c r="N17" s="638"/>
      <c r="O17" s="638"/>
      <c r="P17" s="638"/>
      <c r="Q17" s="639"/>
      <c r="R17" s="640">
        <v>119552</v>
      </c>
      <c r="S17" s="641"/>
      <c r="T17" s="641"/>
      <c r="U17" s="641"/>
      <c r="V17" s="641"/>
      <c r="W17" s="641"/>
      <c r="X17" s="641"/>
      <c r="Y17" s="642"/>
      <c r="Z17" s="677">
        <v>0.4</v>
      </c>
      <c r="AA17" s="677"/>
      <c r="AB17" s="677"/>
      <c r="AC17" s="677"/>
      <c r="AD17" s="678">
        <v>119552</v>
      </c>
      <c r="AE17" s="678"/>
      <c r="AF17" s="678"/>
      <c r="AG17" s="678"/>
      <c r="AH17" s="678"/>
      <c r="AI17" s="678"/>
      <c r="AJ17" s="678"/>
      <c r="AK17" s="678"/>
      <c r="AL17" s="643">
        <v>0.7</v>
      </c>
      <c r="AM17" s="644"/>
      <c r="AN17" s="644"/>
      <c r="AO17" s="679"/>
      <c r="AP17" s="637" t="s">
        <v>267</v>
      </c>
      <c r="AQ17" s="638"/>
      <c r="AR17" s="638"/>
      <c r="AS17" s="638"/>
      <c r="AT17" s="638"/>
      <c r="AU17" s="638"/>
      <c r="AV17" s="638"/>
      <c r="AW17" s="638"/>
      <c r="AX17" s="638"/>
      <c r="AY17" s="638"/>
      <c r="AZ17" s="638"/>
      <c r="BA17" s="638"/>
      <c r="BB17" s="638"/>
      <c r="BC17" s="638"/>
      <c r="BD17" s="638"/>
      <c r="BE17" s="638"/>
      <c r="BF17" s="639"/>
      <c r="BG17" s="640" t="s">
        <v>128</v>
      </c>
      <c r="BH17" s="641"/>
      <c r="BI17" s="641"/>
      <c r="BJ17" s="641"/>
      <c r="BK17" s="641"/>
      <c r="BL17" s="641"/>
      <c r="BM17" s="641"/>
      <c r="BN17" s="642"/>
      <c r="BO17" s="677" t="s">
        <v>128</v>
      </c>
      <c r="BP17" s="677"/>
      <c r="BQ17" s="677"/>
      <c r="BR17" s="677"/>
      <c r="BS17" s="646" t="s">
        <v>128</v>
      </c>
      <c r="BT17" s="641"/>
      <c r="BU17" s="641"/>
      <c r="BV17" s="641"/>
      <c r="BW17" s="641"/>
      <c r="BX17" s="641"/>
      <c r="BY17" s="641"/>
      <c r="BZ17" s="641"/>
      <c r="CA17" s="641"/>
      <c r="CB17" s="684"/>
      <c r="CD17" s="673" t="s">
        <v>268</v>
      </c>
      <c r="CE17" s="674"/>
      <c r="CF17" s="674"/>
      <c r="CG17" s="674"/>
      <c r="CH17" s="674"/>
      <c r="CI17" s="674"/>
      <c r="CJ17" s="674"/>
      <c r="CK17" s="674"/>
      <c r="CL17" s="674"/>
      <c r="CM17" s="674"/>
      <c r="CN17" s="674"/>
      <c r="CO17" s="674"/>
      <c r="CP17" s="674"/>
      <c r="CQ17" s="675"/>
      <c r="CR17" s="640">
        <v>3994578</v>
      </c>
      <c r="CS17" s="641"/>
      <c r="CT17" s="641"/>
      <c r="CU17" s="641"/>
      <c r="CV17" s="641"/>
      <c r="CW17" s="641"/>
      <c r="CX17" s="641"/>
      <c r="CY17" s="642"/>
      <c r="CZ17" s="677">
        <v>13</v>
      </c>
      <c r="DA17" s="677"/>
      <c r="DB17" s="677"/>
      <c r="DC17" s="677"/>
      <c r="DD17" s="646" t="s">
        <v>128</v>
      </c>
      <c r="DE17" s="641"/>
      <c r="DF17" s="641"/>
      <c r="DG17" s="641"/>
      <c r="DH17" s="641"/>
      <c r="DI17" s="641"/>
      <c r="DJ17" s="641"/>
      <c r="DK17" s="641"/>
      <c r="DL17" s="641"/>
      <c r="DM17" s="641"/>
      <c r="DN17" s="641"/>
      <c r="DO17" s="641"/>
      <c r="DP17" s="642"/>
      <c r="DQ17" s="646">
        <v>3910855</v>
      </c>
      <c r="DR17" s="641"/>
      <c r="DS17" s="641"/>
      <c r="DT17" s="641"/>
      <c r="DU17" s="641"/>
      <c r="DV17" s="641"/>
      <c r="DW17" s="641"/>
      <c r="DX17" s="641"/>
      <c r="DY17" s="641"/>
      <c r="DZ17" s="641"/>
      <c r="EA17" s="641"/>
      <c r="EB17" s="641"/>
      <c r="EC17" s="684"/>
    </row>
    <row r="18" spans="2:133" ht="11.25" customHeight="1" x14ac:dyDescent="0.15">
      <c r="B18" s="637" t="s">
        <v>269</v>
      </c>
      <c r="C18" s="638"/>
      <c r="D18" s="638"/>
      <c r="E18" s="638"/>
      <c r="F18" s="638"/>
      <c r="G18" s="638"/>
      <c r="H18" s="638"/>
      <c r="I18" s="638"/>
      <c r="J18" s="638"/>
      <c r="K18" s="638"/>
      <c r="L18" s="638"/>
      <c r="M18" s="638"/>
      <c r="N18" s="638"/>
      <c r="O18" s="638"/>
      <c r="P18" s="638"/>
      <c r="Q18" s="639"/>
      <c r="R18" s="640">
        <v>13244</v>
      </c>
      <c r="S18" s="641"/>
      <c r="T18" s="641"/>
      <c r="U18" s="641"/>
      <c r="V18" s="641"/>
      <c r="W18" s="641"/>
      <c r="X18" s="641"/>
      <c r="Y18" s="642"/>
      <c r="Z18" s="677">
        <v>0</v>
      </c>
      <c r="AA18" s="677"/>
      <c r="AB18" s="677"/>
      <c r="AC18" s="677"/>
      <c r="AD18" s="678">
        <v>13244</v>
      </c>
      <c r="AE18" s="678"/>
      <c r="AF18" s="678"/>
      <c r="AG18" s="678"/>
      <c r="AH18" s="678"/>
      <c r="AI18" s="678"/>
      <c r="AJ18" s="678"/>
      <c r="AK18" s="678"/>
      <c r="AL18" s="643">
        <v>0.1</v>
      </c>
      <c r="AM18" s="644"/>
      <c r="AN18" s="644"/>
      <c r="AO18" s="679"/>
      <c r="AP18" s="637" t="s">
        <v>270</v>
      </c>
      <c r="AQ18" s="638"/>
      <c r="AR18" s="638"/>
      <c r="AS18" s="638"/>
      <c r="AT18" s="638"/>
      <c r="AU18" s="638"/>
      <c r="AV18" s="638"/>
      <c r="AW18" s="638"/>
      <c r="AX18" s="638"/>
      <c r="AY18" s="638"/>
      <c r="AZ18" s="638"/>
      <c r="BA18" s="638"/>
      <c r="BB18" s="638"/>
      <c r="BC18" s="638"/>
      <c r="BD18" s="638"/>
      <c r="BE18" s="638"/>
      <c r="BF18" s="639"/>
      <c r="BG18" s="640" t="s">
        <v>128</v>
      </c>
      <c r="BH18" s="641"/>
      <c r="BI18" s="641"/>
      <c r="BJ18" s="641"/>
      <c r="BK18" s="641"/>
      <c r="BL18" s="641"/>
      <c r="BM18" s="641"/>
      <c r="BN18" s="642"/>
      <c r="BO18" s="677" t="s">
        <v>128</v>
      </c>
      <c r="BP18" s="677"/>
      <c r="BQ18" s="677"/>
      <c r="BR18" s="677"/>
      <c r="BS18" s="646" t="s">
        <v>128</v>
      </c>
      <c r="BT18" s="641"/>
      <c r="BU18" s="641"/>
      <c r="BV18" s="641"/>
      <c r="BW18" s="641"/>
      <c r="BX18" s="641"/>
      <c r="BY18" s="641"/>
      <c r="BZ18" s="641"/>
      <c r="CA18" s="641"/>
      <c r="CB18" s="684"/>
      <c r="CD18" s="673" t="s">
        <v>271</v>
      </c>
      <c r="CE18" s="674"/>
      <c r="CF18" s="674"/>
      <c r="CG18" s="674"/>
      <c r="CH18" s="674"/>
      <c r="CI18" s="674"/>
      <c r="CJ18" s="674"/>
      <c r="CK18" s="674"/>
      <c r="CL18" s="674"/>
      <c r="CM18" s="674"/>
      <c r="CN18" s="674"/>
      <c r="CO18" s="674"/>
      <c r="CP18" s="674"/>
      <c r="CQ18" s="675"/>
      <c r="CR18" s="640" t="s">
        <v>128</v>
      </c>
      <c r="CS18" s="641"/>
      <c r="CT18" s="641"/>
      <c r="CU18" s="641"/>
      <c r="CV18" s="641"/>
      <c r="CW18" s="641"/>
      <c r="CX18" s="641"/>
      <c r="CY18" s="642"/>
      <c r="CZ18" s="677" t="s">
        <v>128</v>
      </c>
      <c r="DA18" s="677"/>
      <c r="DB18" s="677"/>
      <c r="DC18" s="677"/>
      <c r="DD18" s="646" t="s">
        <v>128</v>
      </c>
      <c r="DE18" s="641"/>
      <c r="DF18" s="641"/>
      <c r="DG18" s="641"/>
      <c r="DH18" s="641"/>
      <c r="DI18" s="641"/>
      <c r="DJ18" s="641"/>
      <c r="DK18" s="641"/>
      <c r="DL18" s="641"/>
      <c r="DM18" s="641"/>
      <c r="DN18" s="641"/>
      <c r="DO18" s="641"/>
      <c r="DP18" s="642"/>
      <c r="DQ18" s="646" t="s">
        <v>128</v>
      </c>
      <c r="DR18" s="641"/>
      <c r="DS18" s="641"/>
      <c r="DT18" s="641"/>
      <c r="DU18" s="641"/>
      <c r="DV18" s="641"/>
      <c r="DW18" s="641"/>
      <c r="DX18" s="641"/>
      <c r="DY18" s="641"/>
      <c r="DZ18" s="641"/>
      <c r="EA18" s="641"/>
      <c r="EB18" s="641"/>
      <c r="EC18" s="684"/>
    </row>
    <row r="19" spans="2:133" ht="11.25" customHeight="1" x14ac:dyDescent="0.15">
      <c r="B19" s="637" t="s">
        <v>272</v>
      </c>
      <c r="C19" s="638"/>
      <c r="D19" s="638"/>
      <c r="E19" s="638"/>
      <c r="F19" s="638"/>
      <c r="G19" s="638"/>
      <c r="H19" s="638"/>
      <c r="I19" s="638"/>
      <c r="J19" s="638"/>
      <c r="K19" s="638"/>
      <c r="L19" s="638"/>
      <c r="M19" s="638"/>
      <c r="N19" s="638"/>
      <c r="O19" s="638"/>
      <c r="P19" s="638"/>
      <c r="Q19" s="639"/>
      <c r="R19" s="640">
        <v>11076</v>
      </c>
      <c r="S19" s="641"/>
      <c r="T19" s="641"/>
      <c r="U19" s="641"/>
      <c r="V19" s="641"/>
      <c r="W19" s="641"/>
      <c r="X19" s="641"/>
      <c r="Y19" s="642"/>
      <c r="Z19" s="677">
        <v>0</v>
      </c>
      <c r="AA19" s="677"/>
      <c r="AB19" s="677"/>
      <c r="AC19" s="677"/>
      <c r="AD19" s="678">
        <v>11076</v>
      </c>
      <c r="AE19" s="678"/>
      <c r="AF19" s="678"/>
      <c r="AG19" s="678"/>
      <c r="AH19" s="678"/>
      <c r="AI19" s="678"/>
      <c r="AJ19" s="678"/>
      <c r="AK19" s="678"/>
      <c r="AL19" s="643">
        <v>0.1</v>
      </c>
      <c r="AM19" s="644"/>
      <c r="AN19" s="644"/>
      <c r="AO19" s="679"/>
      <c r="AP19" s="637" t="s">
        <v>273</v>
      </c>
      <c r="AQ19" s="638"/>
      <c r="AR19" s="638"/>
      <c r="AS19" s="638"/>
      <c r="AT19" s="638"/>
      <c r="AU19" s="638"/>
      <c r="AV19" s="638"/>
      <c r="AW19" s="638"/>
      <c r="AX19" s="638"/>
      <c r="AY19" s="638"/>
      <c r="AZ19" s="638"/>
      <c r="BA19" s="638"/>
      <c r="BB19" s="638"/>
      <c r="BC19" s="638"/>
      <c r="BD19" s="638"/>
      <c r="BE19" s="638"/>
      <c r="BF19" s="639"/>
      <c r="BG19" s="640">
        <v>14628</v>
      </c>
      <c r="BH19" s="641"/>
      <c r="BI19" s="641"/>
      <c r="BJ19" s="641"/>
      <c r="BK19" s="641"/>
      <c r="BL19" s="641"/>
      <c r="BM19" s="641"/>
      <c r="BN19" s="642"/>
      <c r="BO19" s="677">
        <v>0.4</v>
      </c>
      <c r="BP19" s="677"/>
      <c r="BQ19" s="677"/>
      <c r="BR19" s="677"/>
      <c r="BS19" s="646" t="s">
        <v>128</v>
      </c>
      <c r="BT19" s="641"/>
      <c r="BU19" s="641"/>
      <c r="BV19" s="641"/>
      <c r="BW19" s="641"/>
      <c r="BX19" s="641"/>
      <c r="BY19" s="641"/>
      <c r="BZ19" s="641"/>
      <c r="CA19" s="641"/>
      <c r="CB19" s="684"/>
      <c r="CD19" s="673" t="s">
        <v>274</v>
      </c>
      <c r="CE19" s="674"/>
      <c r="CF19" s="674"/>
      <c r="CG19" s="674"/>
      <c r="CH19" s="674"/>
      <c r="CI19" s="674"/>
      <c r="CJ19" s="674"/>
      <c r="CK19" s="674"/>
      <c r="CL19" s="674"/>
      <c r="CM19" s="674"/>
      <c r="CN19" s="674"/>
      <c r="CO19" s="674"/>
      <c r="CP19" s="674"/>
      <c r="CQ19" s="675"/>
      <c r="CR19" s="640" t="s">
        <v>128</v>
      </c>
      <c r="CS19" s="641"/>
      <c r="CT19" s="641"/>
      <c r="CU19" s="641"/>
      <c r="CV19" s="641"/>
      <c r="CW19" s="641"/>
      <c r="CX19" s="641"/>
      <c r="CY19" s="642"/>
      <c r="CZ19" s="677" t="s">
        <v>128</v>
      </c>
      <c r="DA19" s="677"/>
      <c r="DB19" s="677"/>
      <c r="DC19" s="677"/>
      <c r="DD19" s="646" t="s">
        <v>128</v>
      </c>
      <c r="DE19" s="641"/>
      <c r="DF19" s="641"/>
      <c r="DG19" s="641"/>
      <c r="DH19" s="641"/>
      <c r="DI19" s="641"/>
      <c r="DJ19" s="641"/>
      <c r="DK19" s="641"/>
      <c r="DL19" s="641"/>
      <c r="DM19" s="641"/>
      <c r="DN19" s="641"/>
      <c r="DO19" s="641"/>
      <c r="DP19" s="642"/>
      <c r="DQ19" s="646" t="s">
        <v>128</v>
      </c>
      <c r="DR19" s="641"/>
      <c r="DS19" s="641"/>
      <c r="DT19" s="641"/>
      <c r="DU19" s="641"/>
      <c r="DV19" s="641"/>
      <c r="DW19" s="641"/>
      <c r="DX19" s="641"/>
      <c r="DY19" s="641"/>
      <c r="DZ19" s="641"/>
      <c r="EA19" s="641"/>
      <c r="EB19" s="641"/>
      <c r="EC19" s="684"/>
    </row>
    <row r="20" spans="2:133" ht="11.25" customHeight="1" x14ac:dyDescent="0.15">
      <c r="B20" s="637" t="s">
        <v>275</v>
      </c>
      <c r="C20" s="638"/>
      <c r="D20" s="638"/>
      <c r="E20" s="638"/>
      <c r="F20" s="638"/>
      <c r="G20" s="638"/>
      <c r="H20" s="638"/>
      <c r="I20" s="638"/>
      <c r="J20" s="638"/>
      <c r="K20" s="638"/>
      <c r="L20" s="638"/>
      <c r="M20" s="638"/>
      <c r="N20" s="638"/>
      <c r="O20" s="638"/>
      <c r="P20" s="638"/>
      <c r="Q20" s="639"/>
      <c r="R20" s="640">
        <v>935</v>
      </c>
      <c r="S20" s="641"/>
      <c r="T20" s="641"/>
      <c r="U20" s="641"/>
      <c r="V20" s="641"/>
      <c r="W20" s="641"/>
      <c r="X20" s="641"/>
      <c r="Y20" s="642"/>
      <c r="Z20" s="677">
        <v>0</v>
      </c>
      <c r="AA20" s="677"/>
      <c r="AB20" s="677"/>
      <c r="AC20" s="677"/>
      <c r="AD20" s="678">
        <v>935</v>
      </c>
      <c r="AE20" s="678"/>
      <c r="AF20" s="678"/>
      <c r="AG20" s="678"/>
      <c r="AH20" s="678"/>
      <c r="AI20" s="678"/>
      <c r="AJ20" s="678"/>
      <c r="AK20" s="678"/>
      <c r="AL20" s="643">
        <v>0</v>
      </c>
      <c r="AM20" s="644"/>
      <c r="AN20" s="644"/>
      <c r="AO20" s="679"/>
      <c r="AP20" s="637" t="s">
        <v>276</v>
      </c>
      <c r="AQ20" s="638"/>
      <c r="AR20" s="638"/>
      <c r="AS20" s="638"/>
      <c r="AT20" s="638"/>
      <c r="AU20" s="638"/>
      <c r="AV20" s="638"/>
      <c r="AW20" s="638"/>
      <c r="AX20" s="638"/>
      <c r="AY20" s="638"/>
      <c r="AZ20" s="638"/>
      <c r="BA20" s="638"/>
      <c r="BB20" s="638"/>
      <c r="BC20" s="638"/>
      <c r="BD20" s="638"/>
      <c r="BE20" s="638"/>
      <c r="BF20" s="639"/>
      <c r="BG20" s="640">
        <v>14628</v>
      </c>
      <c r="BH20" s="641"/>
      <c r="BI20" s="641"/>
      <c r="BJ20" s="641"/>
      <c r="BK20" s="641"/>
      <c r="BL20" s="641"/>
      <c r="BM20" s="641"/>
      <c r="BN20" s="642"/>
      <c r="BO20" s="677">
        <v>0.4</v>
      </c>
      <c r="BP20" s="677"/>
      <c r="BQ20" s="677"/>
      <c r="BR20" s="677"/>
      <c r="BS20" s="646" t="s">
        <v>128</v>
      </c>
      <c r="BT20" s="641"/>
      <c r="BU20" s="641"/>
      <c r="BV20" s="641"/>
      <c r="BW20" s="641"/>
      <c r="BX20" s="641"/>
      <c r="BY20" s="641"/>
      <c r="BZ20" s="641"/>
      <c r="CA20" s="641"/>
      <c r="CB20" s="684"/>
      <c r="CD20" s="673" t="s">
        <v>277</v>
      </c>
      <c r="CE20" s="674"/>
      <c r="CF20" s="674"/>
      <c r="CG20" s="674"/>
      <c r="CH20" s="674"/>
      <c r="CI20" s="674"/>
      <c r="CJ20" s="674"/>
      <c r="CK20" s="674"/>
      <c r="CL20" s="674"/>
      <c r="CM20" s="674"/>
      <c r="CN20" s="674"/>
      <c r="CO20" s="674"/>
      <c r="CP20" s="674"/>
      <c r="CQ20" s="675"/>
      <c r="CR20" s="640">
        <v>30638845</v>
      </c>
      <c r="CS20" s="641"/>
      <c r="CT20" s="641"/>
      <c r="CU20" s="641"/>
      <c r="CV20" s="641"/>
      <c r="CW20" s="641"/>
      <c r="CX20" s="641"/>
      <c r="CY20" s="642"/>
      <c r="CZ20" s="677">
        <v>100</v>
      </c>
      <c r="DA20" s="677"/>
      <c r="DB20" s="677"/>
      <c r="DC20" s="677"/>
      <c r="DD20" s="646">
        <v>3903283</v>
      </c>
      <c r="DE20" s="641"/>
      <c r="DF20" s="641"/>
      <c r="DG20" s="641"/>
      <c r="DH20" s="641"/>
      <c r="DI20" s="641"/>
      <c r="DJ20" s="641"/>
      <c r="DK20" s="641"/>
      <c r="DL20" s="641"/>
      <c r="DM20" s="641"/>
      <c r="DN20" s="641"/>
      <c r="DO20" s="641"/>
      <c r="DP20" s="642"/>
      <c r="DQ20" s="646">
        <v>19079930</v>
      </c>
      <c r="DR20" s="641"/>
      <c r="DS20" s="641"/>
      <c r="DT20" s="641"/>
      <c r="DU20" s="641"/>
      <c r="DV20" s="641"/>
      <c r="DW20" s="641"/>
      <c r="DX20" s="641"/>
      <c r="DY20" s="641"/>
      <c r="DZ20" s="641"/>
      <c r="EA20" s="641"/>
      <c r="EB20" s="641"/>
      <c r="EC20" s="684"/>
    </row>
    <row r="21" spans="2:133" ht="11.25" customHeight="1" x14ac:dyDescent="0.15">
      <c r="B21" s="637" t="s">
        <v>278</v>
      </c>
      <c r="C21" s="638"/>
      <c r="D21" s="638"/>
      <c r="E21" s="638"/>
      <c r="F21" s="638"/>
      <c r="G21" s="638"/>
      <c r="H21" s="638"/>
      <c r="I21" s="638"/>
      <c r="J21" s="638"/>
      <c r="K21" s="638"/>
      <c r="L21" s="638"/>
      <c r="M21" s="638"/>
      <c r="N21" s="638"/>
      <c r="O21" s="638"/>
      <c r="P21" s="638"/>
      <c r="Q21" s="639"/>
      <c r="R21" s="640">
        <v>94297</v>
      </c>
      <c r="S21" s="641"/>
      <c r="T21" s="641"/>
      <c r="U21" s="641"/>
      <c r="V21" s="641"/>
      <c r="W21" s="641"/>
      <c r="X21" s="641"/>
      <c r="Y21" s="642"/>
      <c r="Z21" s="677">
        <v>0.3</v>
      </c>
      <c r="AA21" s="677"/>
      <c r="AB21" s="677"/>
      <c r="AC21" s="677"/>
      <c r="AD21" s="678">
        <v>94297</v>
      </c>
      <c r="AE21" s="678"/>
      <c r="AF21" s="678"/>
      <c r="AG21" s="678"/>
      <c r="AH21" s="678"/>
      <c r="AI21" s="678"/>
      <c r="AJ21" s="678"/>
      <c r="AK21" s="678"/>
      <c r="AL21" s="643">
        <v>0.6</v>
      </c>
      <c r="AM21" s="644"/>
      <c r="AN21" s="644"/>
      <c r="AO21" s="679"/>
      <c r="AP21" s="734" t="s">
        <v>279</v>
      </c>
      <c r="AQ21" s="742"/>
      <c r="AR21" s="742"/>
      <c r="AS21" s="742"/>
      <c r="AT21" s="742"/>
      <c r="AU21" s="742"/>
      <c r="AV21" s="742"/>
      <c r="AW21" s="742"/>
      <c r="AX21" s="742"/>
      <c r="AY21" s="742"/>
      <c r="AZ21" s="742"/>
      <c r="BA21" s="742"/>
      <c r="BB21" s="742"/>
      <c r="BC21" s="742"/>
      <c r="BD21" s="742"/>
      <c r="BE21" s="742"/>
      <c r="BF21" s="736"/>
      <c r="BG21" s="640">
        <v>14628</v>
      </c>
      <c r="BH21" s="641"/>
      <c r="BI21" s="641"/>
      <c r="BJ21" s="641"/>
      <c r="BK21" s="641"/>
      <c r="BL21" s="641"/>
      <c r="BM21" s="641"/>
      <c r="BN21" s="642"/>
      <c r="BO21" s="677">
        <v>0.4</v>
      </c>
      <c r="BP21" s="677"/>
      <c r="BQ21" s="677"/>
      <c r="BR21" s="677"/>
      <c r="BS21" s="646" t="s">
        <v>128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280</v>
      </c>
      <c r="C22" s="638"/>
      <c r="D22" s="638"/>
      <c r="E22" s="638"/>
      <c r="F22" s="638"/>
      <c r="G22" s="638"/>
      <c r="H22" s="638"/>
      <c r="I22" s="638"/>
      <c r="J22" s="638"/>
      <c r="K22" s="638"/>
      <c r="L22" s="638"/>
      <c r="M22" s="638"/>
      <c r="N22" s="638"/>
      <c r="O22" s="638"/>
      <c r="P22" s="638"/>
      <c r="Q22" s="639"/>
      <c r="R22" s="640">
        <v>13372345</v>
      </c>
      <c r="S22" s="641"/>
      <c r="T22" s="641"/>
      <c r="U22" s="641"/>
      <c r="V22" s="641"/>
      <c r="W22" s="641"/>
      <c r="X22" s="641"/>
      <c r="Y22" s="642"/>
      <c r="Z22" s="677">
        <v>42.7</v>
      </c>
      <c r="AA22" s="677"/>
      <c r="AB22" s="677"/>
      <c r="AC22" s="677"/>
      <c r="AD22" s="678">
        <v>11539152</v>
      </c>
      <c r="AE22" s="678"/>
      <c r="AF22" s="678"/>
      <c r="AG22" s="678"/>
      <c r="AH22" s="678"/>
      <c r="AI22" s="678"/>
      <c r="AJ22" s="678"/>
      <c r="AK22" s="678"/>
      <c r="AL22" s="643">
        <v>68.8</v>
      </c>
      <c r="AM22" s="644"/>
      <c r="AN22" s="644"/>
      <c r="AO22" s="679"/>
      <c r="AP22" s="734" t="s">
        <v>281</v>
      </c>
      <c r="AQ22" s="742"/>
      <c r="AR22" s="742"/>
      <c r="AS22" s="742"/>
      <c r="AT22" s="742"/>
      <c r="AU22" s="742"/>
      <c r="AV22" s="742"/>
      <c r="AW22" s="742"/>
      <c r="AX22" s="742"/>
      <c r="AY22" s="742"/>
      <c r="AZ22" s="742"/>
      <c r="BA22" s="742"/>
      <c r="BB22" s="742"/>
      <c r="BC22" s="742"/>
      <c r="BD22" s="742"/>
      <c r="BE22" s="742"/>
      <c r="BF22" s="736"/>
      <c r="BG22" s="640" t="s">
        <v>128</v>
      </c>
      <c r="BH22" s="641"/>
      <c r="BI22" s="641"/>
      <c r="BJ22" s="641"/>
      <c r="BK22" s="641"/>
      <c r="BL22" s="641"/>
      <c r="BM22" s="641"/>
      <c r="BN22" s="642"/>
      <c r="BO22" s="677" t="s">
        <v>128</v>
      </c>
      <c r="BP22" s="677"/>
      <c r="BQ22" s="677"/>
      <c r="BR22" s="677"/>
      <c r="BS22" s="646" t="s">
        <v>128</v>
      </c>
      <c r="BT22" s="641"/>
      <c r="BU22" s="641"/>
      <c r="BV22" s="641"/>
      <c r="BW22" s="641"/>
      <c r="BX22" s="641"/>
      <c r="BY22" s="641"/>
      <c r="BZ22" s="641"/>
      <c r="CA22" s="641"/>
      <c r="CB22" s="684"/>
      <c r="CD22" s="744" t="s">
        <v>282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283</v>
      </c>
      <c r="C23" s="638"/>
      <c r="D23" s="638"/>
      <c r="E23" s="638"/>
      <c r="F23" s="638"/>
      <c r="G23" s="638"/>
      <c r="H23" s="638"/>
      <c r="I23" s="638"/>
      <c r="J23" s="638"/>
      <c r="K23" s="638"/>
      <c r="L23" s="638"/>
      <c r="M23" s="638"/>
      <c r="N23" s="638"/>
      <c r="O23" s="638"/>
      <c r="P23" s="638"/>
      <c r="Q23" s="639"/>
      <c r="R23" s="640">
        <v>11539152</v>
      </c>
      <c r="S23" s="641"/>
      <c r="T23" s="641"/>
      <c r="U23" s="641"/>
      <c r="V23" s="641"/>
      <c r="W23" s="641"/>
      <c r="X23" s="641"/>
      <c r="Y23" s="642"/>
      <c r="Z23" s="677">
        <v>36.799999999999997</v>
      </c>
      <c r="AA23" s="677"/>
      <c r="AB23" s="677"/>
      <c r="AC23" s="677"/>
      <c r="AD23" s="678">
        <v>11539152</v>
      </c>
      <c r="AE23" s="678"/>
      <c r="AF23" s="678"/>
      <c r="AG23" s="678"/>
      <c r="AH23" s="678"/>
      <c r="AI23" s="678"/>
      <c r="AJ23" s="678"/>
      <c r="AK23" s="678"/>
      <c r="AL23" s="643">
        <v>68.8</v>
      </c>
      <c r="AM23" s="644"/>
      <c r="AN23" s="644"/>
      <c r="AO23" s="679"/>
      <c r="AP23" s="734" t="s">
        <v>284</v>
      </c>
      <c r="AQ23" s="742"/>
      <c r="AR23" s="742"/>
      <c r="AS23" s="742"/>
      <c r="AT23" s="742"/>
      <c r="AU23" s="742"/>
      <c r="AV23" s="742"/>
      <c r="AW23" s="742"/>
      <c r="AX23" s="742"/>
      <c r="AY23" s="742"/>
      <c r="AZ23" s="742"/>
      <c r="BA23" s="742"/>
      <c r="BB23" s="742"/>
      <c r="BC23" s="742"/>
      <c r="BD23" s="742"/>
      <c r="BE23" s="742"/>
      <c r="BF23" s="736"/>
      <c r="BG23" s="640" t="s">
        <v>128</v>
      </c>
      <c r="BH23" s="641"/>
      <c r="BI23" s="641"/>
      <c r="BJ23" s="641"/>
      <c r="BK23" s="641"/>
      <c r="BL23" s="641"/>
      <c r="BM23" s="641"/>
      <c r="BN23" s="642"/>
      <c r="BO23" s="677" t="s">
        <v>128</v>
      </c>
      <c r="BP23" s="677"/>
      <c r="BQ23" s="677"/>
      <c r="BR23" s="677"/>
      <c r="BS23" s="646" t="s">
        <v>128</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285</v>
      </c>
      <c r="CS23" s="745"/>
      <c r="CT23" s="745"/>
      <c r="CU23" s="745"/>
      <c r="CV23" s="745"/>
      <c r="CW23" s="745"/>
      <c r="CX23" s="745"/>
      <c r="CY23" s="746"/>
      <c r="CZ23" s="744" t="s">
        <v>286</v>
      </c>
      <c r="DA23" s="745"/>
      <c r="DB23" s="745"/>
      <c r="DC23" s="746"/>
      <c r="DD23" s="744" t="s">
        <v>287</v>
      </c>
      <c r="DE23" s="745"/>
      <c r="DF23" s="745"/>
      <c r="DG23" s="745"/>
      <c r="DH23" s="745"/>
      <c r="DI23" s="745"/>
      <c r="DJ23" s="745"/>
      <c r="DK23" s="746"/>
      <c r="DL23" s="753" t="s">
        <v>288</v>
      </c>
      <c r="DM23" s="754"/>
      <c r="DN23" s="754"/>
      <c r="DO23" s="754"/>
      <c r="DP23" s="754"/>
      <c r="DQ23" s="754"/>
      <c r="DR23" s="754"/>
      <c r="DS23" s="754"/>
      <c r="DT23" s="754"/>
      <c r="DU23" s="754"/>
      <c r="DV23" s="755"/>
      <c r="DW23" s="744" t="s">
        <v>289</v>
      </c>
      <c r="DX23" s="745"/>
      <c r="DY23" s="745"/>
      <c r="DZ23" s="745"/>
      <c r="EA23" s="745"/>
      <c r="EB23" s="745"/>
      <c r="EC23" s="746"/>
    </row>
    <row r="24" spans="2:133" ht="11.25" customHeight="1" x14ac:dyDescent="0.15">
      <c r="B24" s="637" t="s">
        <v>290</v>
      </c>
      <c r="C24" s="638"/>
      <c r="D24" s="638"/>
      <c r="E24" s="638"/>
      <c r="F24" s="638"/>
      <c r="G24" s="638"/>
      <c r="H24" s="638"/>
      <c r="I24" s="638"/>
      <c r="J24" s="638"/>
      <c r="K24" s="638"/>
      <c r="L24" s="638"/>
      <c r="M24" s="638"/>
      <c r="N24" s="638"/>
      <c r="O24" s="638"/>
      <c r="P24" s="638"/>
      <c r="Q24" s="639"/>
      <c r="R24" s="640">
        <v>1833193</v>
      </c>
      <c r="S24" s="641"/>
      <c r="T24" s="641"/>
      <c r="U24" s="641"/>
      <c r="V24" s="641"/>
      <c r="W24" s="641"/>
      <c r="X24" s="641"/>
      <c r="Y24" s="642"/>
      <c r="Z24" s="677">
        <v>5.9</v>
      </c>
      <c r="AA24" s="677"/>
      <c r="AB24" s="677"/>
      <c r="AC24" s="677"/>
      <c r="AD24" s="678" t="s">
        <v>128</v>
      </c>
      <c r="AE24" s="678"/>
      <c r="AF24" s="678"/>
      <c r="AG24" s="678"/>
      <c r="AH24" s="678"/>
      <c r="AI24" s="678"/>
      <c r="AJ24" s="678"/>
      <c r="AK24" s="678"/>
      <c r="AL24" s="643" t="s">
        <v>128</v>
      </c>
      <c r="AM24" s="644"/>
      <c r="AN24" s="644"/>
      <c r="AO24" s="679"/>
      <c r="AP24" s="734" t="s">
        <v>291</v>
      </c>
      <c r="AQ24" s="742"/>
      <c r="AR24" s="742"/>
      <c r="AS24" s="742"/>
      <c r="AT24" s="742"/>
      <c r="AU24" s="742"/>
      <c r="AV24" s="742"/>
      <c r="AW24" s="742"/>
      <c r="AX24" s="742"/>
      <c r="AY24" s="742"/>
      <c r="AZ24" s="742"/>
      <c r="BA24" s="742"/>
      <c r="BB24" s="742"/>
      <c r="BC24" s="742"/>
      <c r="BD24" s="742"/>
      <c r="BE24" s="742"/>
      <c r="BF24" s="736"/>
      <c r="BG24" s="640" t="s">
        <v>128</v>
      </c>
      <c r="BH24" s="641"/>
      <c r="BI24" s="641"/>
      <c r="BJ24" s="641"/>
      <c r="BK24" s="641"/>
      <c r="BL24" s="641"/>
      <c r="BM24" s="641"/>
      <c r="BN24" s="642"/>
      <c r="BO24" s="677" t="s">
        <v>128</v>
      </c>
      <c r="BP24" s="677"/>
      <c r="BQ24" s="677"/>
      <c r="BR24" s="677"/>
      <c r="BS24" s="646" t="s">
        <v>128</v>
      </c>
      <c r="BT24" s="641"/>
      <c r="BU24" s="641"/>
      <c r="BV24" s="641"/>
      <c r="BW24" s="641"/>
      <c r="BX24" s="641"/>
      <c r="BY24" s="641"/>
      <c r="BZ24" s="641"/>
      <c r="CA24" s="641"/>
      <c r="CB24" s="684"/>
      <c r="CD24" s="698" t="s">
        <v>292</v>
      </c>
      <c r="CE24" s="699"/>
      <c r="CF24" s="699"/>
      <c r="CG24" s="699"/>
      <c r="CH24" s="699"/>
      <c r="CI24" s="699"/>
      <c r="CJ24" s="699"/>
      <c r="CK24" s="699"/>
      <c r="CL24" s="699"/>
      <c r="CM24" s="699"/>
      <c r="CN24" s="699"/>
      <c r="CO24" s="699"/>
      <c r="CP24" s="699"/>
      <c r="CQ24" s="700"/>
      <c r="CR24" s="695">
        <v>11664891</v>
      </c>
      <c r="CS24" s="696"/>
      <c r="CT24" s="696"/>
      <c r="CU24" s="696"/>
      <c r="CV24" s="696"/>
      <c r="CW24" s="696"/>
      <c r="CX24" s="696"/>
      <c r="CY24" s="739"/>
      <c r="CZ24" s="740">
        <v>38.1</v>
      </c>
      <c r="DA24" s="711"/>
      <c r="DB24" s="711"/>
      <c r="DC24" s="743"/>
      <c r="DD24" s="738">
        <v>9624774</v>
      </c>
      <c r="DE24" s="696"/>
      <c r="DF24" s="696"/>
      <c r="DG24" s="696"/>
      <c r="DH24" s="696"/>
      <c r="DI24" s="696"/>
      <c r="DJ24" s="696"/>
      <c r="DK24" s="739"/>
      <c r="DL24" s="738">
        <v>9570716</v>
      </c>
      <c r="DM24" s="696"/>
      <c r="DN24" s="696"/>
      <c r="DO24" s="696"/>
      <c r="DP24" s="696"/>
      <c r="DQ24" s="696"/>
      <c r="DR24" s="696"/>
      <c r="DS24" s="696"/>
      <c r="DT24" s="696"/>
      <c r="DU24" s="696"/>
      <c r="DV24" s="739"/>
      <c r="DW24" s="740">
        <v>55.3</v>
      </c>
      <c r="DX24" s="711"/>
      <c r="DY24" s="711"/>
      <c r="DZ24" s="711"/>
      <c r="EA24" s="711"/>
      <c r="EB24" s="711"/>
      <c r="EC24" s="741"/>
    </row>
    <row r="25" spans="2:133" ht="11.25" customHeight="1" x14ac:dyDescent="0.15">
      <c r="B25" s="637" t="s">
        <v>293</v>
      </c>
      <c r="C25" s="638"/>
      <c r="D25" s="638"/>
      <c r="E25" s="638"/>
      <c r="F25" s="638"/>
      <c r="G25" s="638"/>
      <c r="H25" s="638"/>
      <c r="I25" s="638"/>
      <c r="J25" s="638"/>
      <c r="K25" s="638"/>
      <c r="L25" s="638"/>
      <c r="M25" s="638"/>
      <c r="N25" s="638"/>
      <c r="O25" s="638"/>
      <c r="P25" s="638"/>
      <c r="Q25" s="639"/>
      <c r="R25" s="640" t="s">
        <v>128</v>
      </c>
      <c r="S25" s="641"/>
      <c r="T25" s="641"/>
      <c r="U25" s="641"/>
      <c r="V25" s="641"/>
      <c r="W25" s="641"/>
      <c r="X25" s="641"/>
      <c r="Y25" s="642"/>
      <c r="Z25" s="677" t="s">
        <v>128</v>
      </c>
      <c r="AA25" s="677"/>
      <c r="AB25" s="677"/>
      <c r="AC25" s="677"/>
      <c r="AD25" s="678" t="s">
        <v>128</v>
      </c>
      <c r="AE25" s="678"/>
      <c r="AF25" s="678"/>
      <c r="AG25" s="678"/>
      <c r="AH25" s="678"/>
      <c r="AI25" s="678"/>
      <c r="AJ25" s="678"/>
      <c r="AK25" s="678"/>
      <c r="AL25" s="643" t="s">
        <v>128</v>
      </c>
      <c r="AM25" s="644"/>
      <c r="AN25" s="644"/>
      <c r="AO25" s="679"/>
      <c r="AP25" s="734" t="s">
        <v>294</v>
      </c>
      <c r="AQ25" s="742"/>
      <c r="AR25" s="742"/>
      <c r="AS25" s="742"/>
      <c r="AT25" s="742"/>
      <c r="AU25" s="742"/>
      <c r="AV25" s="742"/>
      <c r="AW25" s="742"/>
      <c r="AX25" s="742"/>
      <c r="AY25" s="742"/>
      <c r="AZ25" s="742"/>
      <c r="BA25" s="742"/>
      <c r="BB25" s="742"/>
      <c r="BC25" s="742"/>
      <c r="BD25" s="742"/>
      <c r="BE25" s="742"/>
      <c r="BF25" s="736"/>
      <c r="BG25" s="640" t="s">
        <v>128</v>
      </c>
      <c r="BH25" s="641"/>
      <c r="BI25" s="641"/>
      <c r="BJ25" s="641"/>
      <c r="BK25" s="641"/>
      <c r="BL25" s="641"/>
      <c r="BM25" s="641"/>
      <c r="BN25" s="642"/>
      <c r="BO25" s="677" t="s">
        <v>128</v>
      </c>
      <c r="BP25" s="677"/>
      <c r="BQ25" s="677"/>
      <c r="BR25" s="677"/>
      <c r="BS25" s="646" t="s">
        <v>128</v>
      </c>
      <c r="BT25" s="641"/>
      <c r="BU25" s="641"/>
      <c r="BV25" s="641"/>
      <c r="BW25" s="641"/>
      <c r="BX25" s="641"/>
      <c r="BY25" s="641"/>
      <c r="BZ25" s="641"/>
      <c r="CA25" s="641"/>
      <c r="CB25" s="684"/>
      <c r="CD25" s="673" t="s">
        <v>295</v>
      </c>
      <c r="CE25" s="674"/>
      <c r="CF25" s="674"/>
      <c r="CG25" s="674"/>
      <c r="CH25" s="674"/>
      <c r="CI25" s="674"/>
      <c r="CJ25" s="674"/>
      <c r="CK25" s="674"/>
      <c r="CL25" s="674"/>
      <c r="CM25" s="674"/>
      <c r="CN25" s="674"/>
      <c r="CO25" s="674"/>
      <c r="CP25" s="674"/>
      <c r="CQ25" s="675"/>
      <c r="CR25" s="640">
        <v>3965052</v>
      </c>
      <c r="CS25" s="659"/>
      <c r="CT25" s="659"/>
      <c r="CU25" s="659"/>
      <c r="CV25" s="659"/>
      <c r="CW25" s="659"/>
      <c r="CX25" s="659"/>
      <c r="CY25" s="660"/>
      <c r="CZ25" s="643">
        <v>12.9</v>
      </c>
      <c r="DA25" s="661"/>
      <c r="DB25" s="661"/>
      <c r="DC25" s="662"/>
      <c r="DD25" s="646">
        <v>3825256</v>
      </c>
      <c r="DE25" s="659"/>
      <c r="DF25" s="659"/>
      <c r="DG25" s="659"/>
      <c r="DH25" s="659"/>
      <c r="DI25" s="659"/>
      <c r="DJ25" s="659"/>
      <c r="DK25" s="660"/>
      <c r="DL25" s="646">
        <v>3784127</v>
      </c>
      <c r="DM25" s="659"/>
      <c r="DN25" s="659"/>
      <c r="DO25" s="659"/>
      <c r="DP25" s="659"/>
      <c r="DQ25" s="659"/>
      <c r="DR25" s="659"/>
      <c r="DS25" s="659"/>
      <c r="DT25" s="659"/>
      <c r="DU25" s="659"/>
      <c r="DV25" s="660"/>
      <c r="DW25" s="643">
        <v>21.9</v>
      </c>
      <c r="DX25" s="661"/>
      <c r="DY25" s="661"/>
      <c r="DZ25" s="661"/>
      <c r="EA25" s="661"/>
      <c r="EB25" s="661"/>
      <c r="EC25" s="676"/>
    </row>
    <row r="26" spans="2:133" ht="11.25" customHeight="1" x14ac:dyDescent="0.15">
      <c r="B26" s="637" t="s">
        <v>296</v>
      </c>
      <c r="C26" s="638"/>
      <c r="D26" s="638"/>
      <c r="E26" s="638"/>
      <c r="F26" s="638"/>
      <c r="G26" s="638"/>
      <c r="H26" s="638"/>
      <c r="I26" s="638"/>
      <c r="J26" s="638"/>
      <c r="K26" s="638"/>
      <c r="L26" s="638"/>
      <c r="M26" s="638"/>
      <c r="N26" s="638"/>
      <c r="O26" s="638"/>
      <c r="P26" s="638"/>
      <c r="Q26" s="639"/>
      <c r="R26" s="640">
        <v>18563986</v>
      </c>
      <c r="S26" s="641"/>
      <c r="T26" s="641"/>
      <c r="U26" s="641"/>
      <c r="V26" s="641"/>
      <c r="W26" s="641"/>
      <c r="X26" s="641"/>
      <c r="Y26" s="642"/>
      <c r="Z26" s="677">
        <v>59.3</v>
      </c>
      <c r="AA26" s="677"/>
      <c r="AB26" s="677"/>
      <c r="AC26" s="677"/>
      <c r="AD26" s="678">
        <v>16730793</v>
      </c>
      <c r="AE26" s="678"/>
      <c r="AF26" s="678"/>
      <c r="AG26" s="678"/>
      <c r="AH26" s="678"/>
      <c r="AI26" s="678"/>
      <c r="AJ26" s="678"/>
      <c r="AK26" s="678"/>
      <c r="AL26" s="643">
        <v>99.7</v>
      </c>
      <c r="AM26" s="644"/>
      <c r="AN26" s="644"/>
      <c r="AO26" s="679"/>
      <c r="AP26" s="734" t="s">
        <v>297</v>
      </c>
      <c r="AQ26" s="735"/>
      <c r="AR26" s="735"/>
      <c r="AS26" s="735"/>
      <c r="AT26" s="735"/>
      <c r="AU26" s="735"/>
      <c r="AV26" s="735"/>
      <c r="AW26" s="735"/>
      <c r="AX26" s="735"/>
      <c r="AY26" s="735"/>
      <c r="AZ26" s="735"/>
      <c r="BA26" s="735"/>
      <c r="BB26" s="735"/>
      <c r="BC26" s="735"/>
      <c r="BD26" s="735"/>
      <c r="BE26" s="735"/>
      <c r="BF26" s="736"/>
      <c r="BG26" s="640" t="s">
        <v>128</v>
      </c>
      <c r="BH26" s="641"/>
      <c r="BI26" s="641"/>
      <c r="BJ26" s="641"/>
      <c r="BK26" s="641"/>
      <c r="BL26" s="641"/>
      <c r="BM26" s="641"/>
      <c r="BN26" s="642"/>
      <c r="BO26" s="677" t="s">
        <v>128</v>
      </c>
      <c r="BP26" s="677"/>
      <c r="BQ26" s="677"/>
      <c r="BR26" s="677"/>
      <c r="BS26" s="646" t="s">
        <v>128</v>
      </c>
      <c r="BT26" s="641"/>
      <c r="BU26" s="641"/>
      <c r="BV26" s="641"/>
      <c r="BW26" s="641"/>
      <c r="BX26" s="641"/>
      <c r="BY26" s="641"/>
      <c r="BZ26" s="641"/>
      <c r="CA26" s="641"/>
      <c r="CB26" s="684"/>
      <c r="CD26" s="673" t="s">
        <v>298</v>
      </c>
      <c r="CE26" s="674"/>
      <c r="CF26" s="674"/>
      <c r="CG26" s="674"/>
      <c r="CH26" s="674"/>
      <c r="CI26" s="674"/>
      <c r="CJ26" s="674"/>
      <c r="CK26" s="674"/>
      <c r="CL26" s="674"/>
      <c r="CM26" s="674"/>
      <c r="CN26" s="674"/>
      <c r="CO26" s="674"/>
      <c r="CP26" s="674"/>
      <c r="CQ26" s="675"/>
      <c r="CR26" s="640">
        <v>2570587</v>
      </c>
      <c r="CS26" s="641"/>
      <c r="CT26" s="641"/>
      <c r="CU26" s="641"/>
      <c r="CV26" s="641"/>
      <c r="CW26" s="641"/>
      <c r="CX26" s="641"/>
      <c r="CY26" s="642"/>
      <c r="CZ26" s="643">
        <v>8.4</v>
      </c>
      <c r="DA26" s="661"/>
      <c r="DB26" s="661"/>
      <c r="DC26" s="662"/>
      <c r="DD26" s="646">
        <v>2479737</v>
      </c>
      <c r="DE26" s="641"/>
      <c r="DF26" s="641"/>
      <c r="DG26" s="641"/>
      <c r="DH26" s="641"/>
      <c r="DI26" s="641"/>
      <c r="DJ26" s="641"/>
      <c r="DK26" s="642"/>
      <c r="DL26" s="646" t="s">
        <v>128</v>
      </c>
      <c r="DM26" s="641"/>
      <c r="DN26" s="641"/>
      <c r="DO26" s="641"/>
      <c r="DP26" s="641"/>
      <c r="DQ26" s="641"/>
      <c r="DR26" s="641"/>
      <c r="DS26" s="641"/>
      <c r="DT26" s="641"/>
      <c r="DU26" s="641"/>
      <c r="DV26" s="642"/>
      <c r="DW26" s="643" t="s">
        <v>128</v>
      </c>
      <c r="DX26" s="661"/>
      <c r="DY26" s="661"/>
      <c r="DZ26" s="661"/>
      <c r="EA26" s="661"/>
      <c r="EB26" s="661"/>
      <c r="EC26" s="676"/>
    </row>
    <row r="27" spans="2:133" ht="11.25" customHeight="1" x14ac:dyDescent="0.15">
      <c r="B27" s="637" t="s">
        <v>299</v>
      </c>
      <c r="C27" s="638"/>
      <c r="D27" s="638"/>
      <c r="E27" s="638"/>
      <c r="F27" s="638"/>
      <c r="G27" s="638"/>
      <c r="H27" s="638"/>
      <c r="I27" s="638"/>
      <c r="J27" s="638"/>
      <c r="K27" s="638"/>
      <c r="L27" s="638"/>
      <c r="M27" s="638"/>
      <c r="N27" s="638"/>
      <c r="O27" s="638"/>
      <c r="P27" s="638"/>
      <c r="Q27" s="639"/>
      <c r="R27" s="640">
        <v>5788</v>
      </c>
      <c r="S27" s="641"/>
      <c r="T27" s="641"/>
      <c r="U27" s="641"/>
      <c r="V27" s="641"/>
      <c r="W27" s="641"/>
      <c r="X27" s="641"/>
      <c r="Y27" s="642"/>
      <c r="Z27" s="677">
        <v>0</v>
      </c>
      <c r="AA27" s="677"/>
      <c r="AB27" s="677"/>
      <c r="AC27" s="677"/>
      <c r="AD27" s="678">
        <v>5788</v>
      </c>
      <c r="AE27" s="678"/>
      <c r="AF27" s="678"/>
      <c r="AG27" s="678"/>
      <c r="AH27" s="678"/>
      <c r="AI27" s="678"/>
      <c r="AJ27" s="678"/>
      <c r="AK27" s="678"/>
      <c r="AL27" s="643">
        <v>0</v>
      </c>
      <c r="AM27" s="644"/>
      <c r="AN27" s="644"/>
      <c r="AO27" s="679"/>
      <c r="AP27" s="637" t="s">
        <v>300</v>
      </c>
      <c r="AQ27" s="638"/>
      <c r="AR27" s="638"/>
      <c r="AS27" s="638"/>
      <c r="AT27" s="638"/>
      <c r="AU27" s="638"/>
      <c r="AV27" s="638"/>
      <c r="AW27" s="638"/>
      <c r="AX27" s="638"/>
      <c r="AY27" s="638"/>
      <c r="AZ27" s="638"/>
      <c r="BA27" s="638"/>
      <c r="BB27" s="638"/>
      <c r="BC27" s="638"/>
      <c r="BD27" s="638"/>
      <c r="BE27" s="638"/>
      <c r="BF27" s="639"/>
      <c r="BG27" s="640">
        <v>3804049</v>
      </c>
      <c r="BH27" s="641"/>
      <c r="BI27" s="641"/>
      <c r="BJ27" s="641"/>
      <c r="BK27" s="641"/>
      <c r="BL27" s="641"/>
      <c r="BM27" s="641"/>
      <c r="BN27" s="642"/>
      <c r="BO27" s="677">
        <v>100</v>
      </c>
      <c r="BP27" s="677"/>
      <c r="BQ27" s="677"/>
      <c r="BR27" s="677"/>
      <c r="BS27" s="646">
        <v>26779</v>
      </c>
      <c r="BT27" s="641"/>
      <c r="BU27" s="641"/>
      <c r="BV27" s="641"/>
      <c r="BW27" s="641"/>
      <c r="BX27" s="641"/>
      <c r="BY27" s="641"/>
      <c r="BZ27" s="641"/>
      <c r="CA27" s="641"/>
      <c r="CB27" s="684"/>
      <c r="CD27" s="673" t="s">
        <v>301</v>
      </c>
      <c r="CE27" s="674"/>
      <c r="CF27" s="674"/>
      <c r="CG27" s="674"/>
      <c r="CH27" s="674"/>
      <c r="CI27" s="674"/>
      <c r="CJ27" s="674"/>
      <c r="CK27" s="674"/>
      <c r="CL27" s="674"/>
      <c r="CM27" s="674"/>
      <c r="CN27" s="674"/>
      <c r="CO27" s="674"/>
      <c r="CP27" s="674"/>
      <c r="CQ27" s="675"/>
      <c r="CR27" s="640">
        <v>3705374</v>
      </c>
      <c r="CS27" s="659"/>
      <c r="CT27" s="659"/>
      <c r="CU27" s="659"/>
      <c r="CV27" s="659"/>
      <c r="CW27" s="659"/>
      <c r="CX27" s="659"/>
      <c r="CY27" s="660"/>
      <c r="CZ27" s="643">
        <v>12.1</v>
      </c>
      <c r="DA27" s="661"/>
      <c r="DB27" s="661"/>
      <c r="DC27" s="662"/>
      <c r="DD27" s="646">
        <v>1888776</v>
      </c>
      <c r="DE27" s="659"/>
      <c r="DF27" s="659"/>
      <c r="DG27" s="659"/>
      <c r="DH27" s="659"/>
      <c r="DI27" s="659"/>
      <c r="DJ27" s="659"/>
      <c r="DK27" s="660"/>
      <c r="DL27" s="646">
        <v>1879647</v>
      </c>
      <c r="DM27" s="659"/>
      <c r="DN27" s="659"/>
      <c r="DO27" s="659"/>
      <c r="DP27" s="659"/>
      <c r="DQ27" s="659"/>
      <c r="DR27" s="659"/>
      <c r="DS27" s="659"/>
      <c r="DT27" s="659"/>
      <c r="DU27" s="659"/>
      <c r="DV27" s="660"/>
      <c r="DW27" s="643">
        <v>10.9</v>
      </c>
      <c r="DX27" s="661"/>
      <c r="DY27" s="661"/>
      <c r="DZ27" s="661"/>
      <c r="EA27" s="661"/>
      <c r="EB27" s="661"/>
      <c r="EC27" s="676"/>
    </row>
    <row r="28" spans="2:133" ht="11.25" customHeight="1" x14ac:dyDescent="0.15">
      <c r="B28" s="637" t="s">
        <v>302</v>
      </c>
      <c r="C28" s="638"/>
      <c r="D28" s="638"/>
      <c r="E28" s="638"/>
      <c r="F28" s="638"/>
      <c r="G28" s="638"/>
      <c r="H28" s="638"/>
      <c r="I28" s="638"/>
      <c r="J28" s="638"/>
      <c r="K28" s="638"/>
      <c r="L28" s="638"/>
      <c r="M28" s="638"/>
      <c r="N28" s="638"/>
      <c r="O28" s="638"/>
      <c r="P28" s="638"/>
      <c r="Q28" s="639"/>
      <c r="R28" s="640">
        <v>162670</v>
      </c>
      <c r="S28" s="641"/>
      <c r="T28" s="641"/>
      <c r="U28" s="641"/>
      <c r="V28" s="641"/>
      <c r="W28" s="641"/>
      <c r="X28" s="641"/>
      <c r="Y28" s="642"/>
      <c r="Z28" s="677">
        <v>0.5</v>
      </c>
      <c r="AA28" s="677"/>
      <c r="AB28" s="677"/>
      <c r="AC28" s="677"/>
      <c r="AD28" s="678" t="s">
        <v>128</v>
      </c>
      <c r="AE28" s="678"/>
      <c r="AF28" s="678"/>
      <c r="AG28" s="678"/>
      <c r="AH28" s="678"/>
      <c r="AI28" s="678"/>
      <c r="AJ28" s="678"/>
      <c r="AK28" s="678"/>
      <c r="AL28" s="643" t="s">
        <v>128</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303</v>
      </c>
      <c r="CE28" s="674"/>
      <c r="CF28" s="674"/>
      <c r="CG28" s="674"/>
      <c r="CH28" s="674"/>
      <c r="CI28" s="674"/>
      <c r="CJ28" s="674"/>
      <c r="CK28" s="674"/>
      <c r="CL28" s="674"/>
      <c r="CM28" s="674"/>
      <c r="CN28" s="674"/>
      <c r="CO28" s="674"/>
      <c r="CP28" s="674"/>
      <c r="CQ28" s="675"/>
      <c r="CR28" s="640">
        <v>3994465</v>
      </c>
      <c r="CS28" s="641"/>
      <c r="CT28" s="641"/>
      <c r="CU28" s="641"/>
      <c r="CV28" s="641"/>
      <c r="CW28" s="641"/>
      <c r="CX28" s="641"/>
      <c r="CY28" s="642"/>
      <c r="CZ28" s="643">
        <v>13</v>
      </c>
      <c r="DA28" s="661"/>
      <c r="DB28" s="661"/>
      <c r="DC28" s="662"/>
      <c r="DD28" s="646">
        <v>3910742</v>
      </c>
      <c r="DE28" s="641"/>
      <c r="DF28" s="641"/>
      <c r="DG28" s="641"/>
      <c r="DH28" s="641"/>
      <c r="DI28" s="641"/>
      <c r="DJ28" s="641"/>
      <c r="DK28" s="642"/>
      <c r="DL28" s="646">
        <v>3906942</v>
      </c>
      <c r="DM28" s="641"/>
      <c r="DN28" s="641"/>
      <c r="DO28" s="641"/>
      <c r="DP28" s="641"/>
      <c r="DQ28" s="641"/>
      <c r="DR28" s="641"/>
      <c r="DS28" s="641"/>
      <c r="DT28" s="641"/>
      <c r="DU28" s="641"/>
      <c r="DV28" s="642"/>
      <c r="DW28" s="643">
        <v>22.6</v>
      </c>
      <c r="DX28" s="661"/>
      <c r="DY28" s="661"/>
      <c r="DZ28" s="661"/>
      <c r="EA28" s="661"/>
      <c r="EB28" s="661"/>
      <c r="EC28" s="676"/>
    </row>
    <row r="29" spans="2:133" ht="11.25" customHeight="1" x14ac:dyDescent="0.15">
      <c r="B29" s="637" t="s">
        <v>304</v>
      </c>
      <c r="C29" s="638"/>
      <c r="D29" s="638"/>
      <c r="E29" s="638"/>
      <c r="F29" s="638"/>
      <c r="G29" s="638"/>
      <c r="H29" s="638"/>
      <c r="I29" s="638"/>
      <c r="J29" s="638"/>
      <c r="K29" s="638"/>
      <c r="L29" s="638"/>
      <c r="M29" s="638"/>
      <c r="N29" s="638"/>
      <c r="O29" s="638"/>
      <c r="P29" s="638"/>
      <c r="Q29" s="639"/>
      <c r="R29" s="640">
        <v>340778</v>
      </c>
      <c r="S29" s="641"/>
      <c r="T29" s="641"/>
      <c r="U29" s="641"/>
      <c r="V29" s="641"/>
      <c r="W29" s="641"/>
      <c r="X29" s="641"/>
      <c r="Y29" s="642"/>
      <c r="Z29" s="677">
        <v>1.1000000000000001</v>
      </c>
      <c r="AA29" s="677"/>
      <c r="AB29" s="677"/>
      <c r="AC29" s="677"/>
      <c r="AD29" s="678">
        <v>35601</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8" t="s">
        <v>305</v>
      </c>
      <c r="CE29" s="729"/>
      <c r="CF29" s="673" t="s">
        <v>70</v>
      </c>
      <c r="CG29" s="674"/>
      <c r="CH29" s="674"/>
      <c r="CI29" s="674"/>
      <c r="CJ29" s="674"/>
      <c r="CK29" s="674"/>
      <c r="CL29" s="674"/>
      <c r="CM29" s="674"/>
      <c r="CN29" s="674"/>
      <c r="CO29" s="674"/>
      <c r="CP29" s="674"/>
      <c r="CQ29" s="675"/>
      <c r="CR29" s="640">
        <v>3994246</v>
      </c>
      <c r="CS29" s="659"/>
      <c r="CT29" s="659"/>
      <c r="CU29" s="659"/>
      <c r="CV29" s="659"/>
      <c r="CW29" s="659"/>
      <c r="CX29" s="659"/>
      <c r="CY29" s="660"/>
      <c r="CZ29" s="643">
        <v>13</v>
      </c>
      <c r="DA29" s="661"/>
      <c r="DB29" s="661"/>
      <c r="DC29" s="662"/>
      <c r="DD29" s="646">
        <v>3910523</v>
      </c>
      <c r="DE29" s="659"/>
      <c r="DF29" s="659"/>
      <c r="DG29" s="659"/>
      <c r="DH29" s="659"/>
      <c r="DI29" s="659"/>
      <c r="DJ29" s="659"/>
      <c r="DK29" s="660"/>
      <c r="DL29" s="646">
        <v>3906723</v>
      </c>
      <c r="DM29" s="659"/>
      <c r="DN29" s="659"/>
      <c r="DO29" s="659"/>
      <c r="DP29" s="659"/>
      <c r="DQ29" s="659"/>
      <c r="DR29" s="659"/>
      <c r="DS29" s="659"/>
      <c r="DT29" s="659"/>
      <c r="DU29" s="659"/>
      <c r="DV29" s="660"/>
      <c r="DW29" s="643">
        <v>22.6</v>
      </c>
      <c r="DX29" s="661"/>
      <c r="DY29" s="661"/>
      <c r="DZ29" s="661"/>
      <c r="EA29" s="661"/>
      <c r="EB29" s="661"/>
      <c r="EC29" s="676"/>
    </row>
    <row r="30" spans="2:133" ht="11.25" customHeight="1" x14ac:dyDescent="0.15">
      <c r="B30" s="637" t="s">
        <v>306</v>
      </c>
      <c r="C30" s="638"/>
      <c r="D30" s="638"/>
      <c r="E30" s="638"/>
      <c r="F30" s="638"/>
      <c r="G30" s="638"/>
      <c r="H30" s="638"/>
      <c r="I30" s="638"/>
      <c r="J30" s="638"/>
      <c r="K30" s="638"/>
      <c r="L30" s="638"/>
      <c r="M30" s="638"/>
      <c r="N30" s="638"/>
      <c r="O30" s="638"/>
      <c r="P30" s="638"/>
      <c r="Q30" s="639"/>
      <c r="R30" s="640">
        <v>112298</v>
      </c>
      <c r="S30" s="641"/>
      <c r="T30" s="641"/>
      <c r="U30" s="641"/>
      <c r="V30" s="641"/>
      <c r="W30" s="641"/>
      <c r="X30" s="641"/>
      <c r="Y30" s="642"/>
      <c r="Z30" s="677">
        <v>0.4</v>
      </c>
      <c r="AA30" s="677"/>
      <c r="AB30" s="677"/>
      <c r="AC30" s="677"/>
      <c r="AD30" s="678">
        <v>4421</v>
      </c>
      <c r="AE30" s="678"/>
      <c r="AF30" s="678"/>
      <c r="AG30" s="678"/>
      <c r="AH30" s="678"/>
      <c r="AI30" s="678"/>
      <c r="AJ30" s="678"/>
      <c r="AK30" s="678"/>
      <c r="AL30" s="643">
        <v>0</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307</v>
      </c>
      <c r="BH30" s="726"/>
      <c r="BI30" s="726"/>
      <c r="BJ30" s="726"/>
      <c r="BK30" s="726"/>
      <c r="BL30" s="726"/>
      <c r="BM30" s="726"/>
      <c r="BN30" s="726"/>
      <c r="BO30" s="726"/>
      <c r="BP30" s="726"/>
      <c r="BQ30" s="727"/>
      <c r="BR30" s="701" t="s">
        <v>308</v>
      </c>
      <c r="BS30" s="726"/>
      <c r="BT30" s="726"/>
      <c r="BU30" s="726"/>
      <c r="BV30" s="726"/>
      <c r="BW30" s="726"/>
      <c r="BX30" s="726"/>
      <c r="BY30" s="726"/>
      <c r="BZ30" s="726"/>
      <c r="CA30" s="726"/>
      <c r="CB30" s="727"/>
      <c r="CD30" s="730"/>
      <c r="CE30" s="731"/>
      <c r="CF30" s="673" t="s">
        <v>309</v>
      </c>
      <c r="CG30" s="674"/>
      <c r="CH30" s="674"/>
      <c r="CI30" s="674"/>
      <c r="CJ30" s="674"/>
      <c r="CK30" s="674"/>
      <c r="CL30" s="674"/>
      <c r="CM30" s="674"/>
      <c r="CN30" s="674"/>
      <c r="CO30" s="674"/>
      <c r="CP30" s="674"/>
      <c r="CQ30" s="675"/>
      <c r="CR30" s="640">
        <v>3798396</v>
      </c>
      <c r="CS30" s="641"/>
      <c r="CT30" s="641"/>
      <c r="CU30" s="641"/>
      <c r="CV30" s="641"/>
      <c r="CW30" s="641"/>
      <c r="CX30" s="641"/>
      <c r="CY30" s="642"/>
      <c r="CZ30" s="643">
        <v>12.4</v>
      </c>
      <c r="DA30" s="661"/>
      <c r="DB30" s="661"/>
      <c r="DC30" s="662"/>
      <c r="DD30" s="646">
        <v>3714908</v>
      </c>
      <c r="DE30" s="641"/>
      <c r="DF30" s="641"/>
      <c r="DG30" s="641"/>
      <c r="DH30" s="641"/>
      <c r="DI30" s="641"/>
      <c r="DJ30" s="641"/>
      <c r="DK30" s="642"/>
      <c r="DL30" s="646">
        <v>3711108</v>
      </c>
      <c r="DM30" s="641"/>
      <c r="DN30" s="641"/>
      <c r="DO30" s="641"/>
      <c r="DP30" s="641"/>
      <c r="DQ30" s="641"/>
      <c r="DR30" s="641"/>
      <c r="DS30" s="641"/>
      <c r="DT30" s="641"/>
      <c r="DU30" s="641"/>
      <c r="DV30" s="642"/>
      <c r="DW30" s="643">
        <v>21.4</v>
      </c>
      <c r="DX30" s="661"/>
      <c r="DY30" s="661"/>
      <c r="DZ30" s="661"/>
      <c r="EA30" s="661"/>
      <c r="EB30" s="661"/>
      <c r="EC30" s="676"/>
    </row>
    <row r="31" spans="2:133" ht="11.25" customHeight="1" x14ac:dyDescent="0.15">
      <c r="B31" s="637" t="s">
        <v>310</v>
      </c>
      <c r="C31" s="638"/>
      <c r="D31" s="638"/>
      <c r="E31" s="638"/>
      <c r="F31" s="638"/>
      <c r="G31" s="638"/>
      <c r="H31" s="638"/>
      <c r="I31" s="638"/>
      <c r="J31" s="638"/>
      <c r="K31" s="638"/>
      <c r="L31" s="638"/>
      <c r="M31" s="638"/>
      <c r="N31" s="638"/>
      <c r="O31" s="638"/>
      <c r="P31" s="638"/>
      <c r="Q31" s="639"/>
      <c r="R31" s="640">
        <v>3857149</v>
      </c>
      <c r="S31" s="641"/>
      <c r="T31" s="641"/>
      <c r="U31" s="641"/>
      <c r="V31" s="641"/>
      <c r="W31" s="641"/>
      <c r="X31" s="641"/>
      <c r="Y31" s="642"/>
      <c r="Z31" s="677">
        <v>12.3</v>
      </c>
      <c r="AA31" s="677"/>
      <c r="AB31" s="677"/>
      <c r="AC31" s="677"/>
      <c r="AD31" s="678" t="s">
        <v>128</v>
      </c>
      <c r="AE31" s="678"/>
      <c r="AF31" s="678"/>
      <c r="AG31" s="678"/>
      <c r="AH31" s="678"/>
      <c r="AI31" s="678"/>
      <c r="AJ31" s="678"/>
      <c r="AK31" s="678"/>
      <c r="AL31" s="643" t="s">
        <v>128</v>
      </c>
      <c r="AM31" s="644"/>
      <c r="AN31" s="644"/>
      <c r="AO31" s="679"/>
      <c r="AP31" s="714" t="s">
        <v>311</v>
      </c>
      <c r="AQ31" s="715"/>
      <c r="AR31" s="715"/>
      <c r="AS31" s="715"/>
      <c r="AT31" s="720" t="s">
        <v>312</v>
      </c>
      <c r="AU31" s="231"/>
      <c r="AV31" s="231"/>
      <c r="AW31" s="231"/>
      <c r="AX31" s="706" t="s">
        <v>188</v>
      </c>
      <c r="AY31" s="707"/>
      <c r="AZ31" s="707"/>
      <c r="BA31" s="707"/>
      <c r="BB31" s="707"/>
      <c r="BC31" s="707"/>
      <c r="BD31" s="707"/>
      <c r="BE31" s="707"/>
      <c r="BF31" s="708"/>
      <c r="BG31" s="709">
        <v>98.2</v>
      </c>
      <c r="BH31" s="710"/>
      <c r="BI31" s="710"/>
      <c r="BJ31" s="710"/>
      <c r="BK31" s="710"/>
      <c r="BL31" s="710"/>
      <c r="BM31" s="711">
        <v>89.6</v>
      </c>
      <c r="BN31" s="710"/>
      <c r="BO31" s="710"/>
      <c r="BP31" s="710"/>
      <c r="BQ31" s="712"/>
      <c r="BR31" s="709">
        <v>98.2</v>
      </c>
      <c r="BS31" s="710"/>
      <c r="BT31" s="710"/>
      <c r="BU31" s="710"/>
      <c r="BV31" s="710"/>
      <c r="BW31" s="710"/>
      <c r="BX31" s="711">
        <v>90</v>
      </c>
      <c r="BY31" s="710"/>
      <c r="BZ31" s="710"/>
      <c r="CA31" s="710"/>
      <c r="CB31" s="712"/>
      <c r="CD31" s="730"/>
      <c r="CE31" s="731"/>
      <c r="CF31" s="673" t="s">
        <v>313</v>
      </c>
      <c r="CG31" s="674"/>
      <c r="CH31" s="674"/>
      <c r="CI31" s="674"/>
      <c r="CJ31" s="674"/>
      <c r="CK31" s="674"/>
      <c r="CL31" s="674"/>
      <c r="CM31" s="674"/>
      <c r="CN31" s="674"/>
      <c r="CO31" s="674"/>
      <c r="CP31" s="674"/>
      <c r="CQ31" s="675"/>
      <c r="CR31" s="640">
        <v>195850</v>
      </c>
      <c r="CS31" s="659"/>
      <c r="CT31" s="659"/>
      <c r="CU31" s="659"/>
      <c r="CV31" s="659"/>
      <c r="CW31" s="659"/>
      <c r="CX31" s="659"/>
      <c r="CY31" s="660"/>
      <c r="CZ31" s="643">
        <v>0.6</v>
      </c>
      <c r="DA31" s="661"/>
      <c r="DB31" s="661"/>
      <c r="DC31" s="662"/>
      <c r="DD31" s="646">
        <v>195615</v>
      </c>
      <c r="DE31" s="659"/>
      <c r="DF31" s="659"/>
      <c r="DG31" s="659"/>
      <c r="DH31" s="659"/>
      <c r="DI31" s="659"/>
      <c r="DJ31" s="659"/>
      <c r="DK31" s="660"/>
      <c r="DL31" s="646">
        <v>195615</v>
      </c>
      <c r="DM31" s="659"/>
      <c r="DN31" s="659"/>
      <c r="DO31" s="659"/>
      <c r="DP31" s="659"/>
      <c r="DQ31" s="659"/>
      <c r="DR31" s="659"/>
      <c r="DS31" s="659"/>
      <c r="DT31" s="659"/>
      <c r="DU31" s="659"/>
      <c r="DV31" s="660"/>
      <c r="DW31" s="643">
        <v>1.1000000000000001</v>
      </c>
      <c r="DX31" s="661"/>
      <c r="DY31" s="661"/>
      <c r="DZ31" s="661"/>
      <c r="EA31" s="661"/>
      <c r="EB31" s="661"/>
      <c r="EC31" s="676"/>
    </row>
    <row r="32" spans="2:133" ht="11.25" customHeight="1" x14ac:dyDescent="0.15">
      <c r="B32" s="723" t="s">
        <v>314</v>
      </c>
      <c r="C32" s="724"/>
      <c r="D32" s="724"/>
      <c r="E32" s="724"/>
      <c r="F32" s="724"/>
      <c r="G32" s="724"/>
      <c r="H32" s="724"/>
      <c r="I32" s="724"/>
      <c r="J32" s="724"/>
      <c r="K32" s="724"/>
      <c r="L32" s="724"/>
      <c r="M32" s="724"/>
      <c r="N32" s="724"/>
      <c r="O32" s="724"/>
      <c r="P32" s="724"/>
      <c r="Q32" s="725"/>
      <c r="R32" s="640" t="s">
        <v>128</v>
      </c>
      <c r="S32" s="641"/>
      <c r="T32" s="641"/>
      <c r="U32" s="641"/>
      <c r="V32" s="641"/>
      <c r="W32" s="641"/>
      <c r="X32" s="641"/>
      <c r="Y32" s="642"/>
      <c r="Z32" s="677" t="s">
        <v>128</v>
      </c>
      <c r="AA32" s="677"/>
      <c r="AB32" s="677"/>
      <c r="AC32" s="677"/>
      <c r="AD32" s="678" t="s">
        <v>128</v>
      </c>
      <c r="AE32" s="678"/>
      <c r="AF32" s="678"/>
      <c r="AG32" s="678"/>
      <c r="AH32" s="678"/>
      <c r="AI32" s="678"/>
      <c r="AJ32" s="678"/>
      <c r="AK32" s="678"/>
      <c r="AL32" s="643" t="s">
        <v>128</v>
      </c>
      <c r="AM32" s="644"/>
      <c r="AN32" s="644"/>
      <c r="AO32" s="679"/>
      <c r="AP32" s="716"/>
      <c r="AQ32" s="717"/>
      <c r="AR32" s="717"/>
      <c r="AS32" s="717"/>
      <c r="AT32" s="721"/>
      <c r="AU32" s="230" t="s">
        <v>315</v>
      </c>
      <c r="AV32" s="230"/>
      <c r="AW32" s="230"/>
      <c r="AX32" s="637" t="s">
        <v>316</v>
      </c>
      <c r="AY32" s="638"/>
      <c r="AZ32" s="638"/>
      <c r="BA32" s="638"/>
      <c r="BB32" s="638"/>
      <c r="BC32" s="638"/>
      <c r="BD32" s="638"/>
      <c r="BE32" s="638"/>
      <c r="BF32" s="639"/>
      <c r="BG32" s="713">
        <v>99.1</v>
      </c>
      <c r="BH32" s="659"/>
      <c r="BI32" s="659"/>
      <c r="BJ32" s="659"/>
      <c r="BK32" s="659"/>
      <c r="BL32" s="659"/>
      <c r="BM32" s="644">
        <v>95.3</v>
      </c>
      <c r="BN32" s="705"/>
      <c r="BO32" s="705"/>
      <c r="BP32" s="705"/>
      <c r="BQ32" s="683"/>
      <c r="BR32" s="713">
        <v>98.9</v>
      </c>
      <c r="BS32" s="659"/>
      <c r="BT32" s="659"/>
      <c r="BU32" s="659"/>
      <c r="BV32" s="659"/>
      <c r="BW32" s="659"/>
      <c r="BX32" s="644">
        <v>95.4</v>
      </c>
      <c r="BY32" s="705"/>
      <c r="BZ32" s="705"/>
      <c r="CA32" s="705"/>
      <c r="CB32" s="683"/>
      <c r="CD32" s="732"/>
      <c r="CE32" s="733"/>
      <c r="CF32" s="673" t="s">
        <v>317</v>
      </c>
      <c r="CG32" s="674"/>
      <c r="CH32" s="674"/>
      <c r="CI32" s="674"/>
      <c r="CJ32" s="674"/>
      <c r="CK32" s="674"/>
      <c r="CL32" s="674"/>
      <c r="CM32" s="674"/>
      <c r="CN32" s="674"/>
      <c r="CO32" s="674"/>
      <c r="CP32" s="674"/>
      <c r="CQ32" s="675"/>
      <c r="CR32" s="640">
        <v>219</v>
      </c>
      <c r="CS32" s="641"/>
      <c r="CT32" s="641"/>
      <c r="CU32" s="641"/>
      <c r="CV32" s="641"/>
      <c r="CW32" s="641"/>
      <c r="CX32" s="641"/>
      <c r="CY32" s="642"/>
      <c r="CZ32" s="643">
        <v>0</v>
      </c>
      <c r="DA32" s="661"/>
      <c r="DB32" s="661"/>
      <c r="DC32" s="662"/>
      <c r="DD32" s="646">
        <v>219</v>
      </c>
      <c r="DE32" s="641"/>
      <c r="DF32" s="641"/>
      <c r="DG32" s="641"/>
      <c r="DH32" s="641"/>
      <c r="DI32" s="641"/>
      <c r="DJ32" s="641"/>
      <c r="DK32" s="642"/>
      <c r="DL32" s="646">
        <v>219</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318</v>
      </c>
      <c r="C33" s="638"/>
      <c r="D33" s="638"/>
      <c r="E33" s="638"/>
      <c r="F33" s="638"/>
      <c r="G33" s="638"/>
      <c r="H33" s="638"/>
      <c r="I33" s="638"/>
      <c r="J33" s="638"/>
      <c r="K33" s="638"/>
      <c r="L33" s="638"/>
      <c r="M33" s="638"/>
      <c r="N33" s="638"/>
      <c r="O33" s="638"/>
      <c r="P33" s="638"/>
      <c r="Q33" s="639"/>
      <c r="R33" s="640">
        <v>2981213</v>
      </c>
      <c r="S33" s="641"/>
      <c r="T33" s="641"/>
      <c r="U33" s="641"/>
      <c r="V33" s="641"/>
      <c r="W33" s="641"/>
      <c r="X33" s="641"/>
      <c r="Y33" s="642"/>
      <c r="Z33" s="677">
        <v>9.5</v>
      </c>
      <c r="AA33" s="677"/>
      <c r="AB33" s="677"/>
      <c r="AC33" s="677"/>
      <c r="AD33" s="678" t="s">
        <v>128</v>
      </c>
      <c r="AE33" s="678"/>
      <c r="AF33" s="678"/>
      <c r="AG33" s="678"/>
      <c r="AH33" s="678"/>
      <c r="AI33" s="678"/>
      <c r="AJ33" s="678"/>
      <c r="AK33" s="678"/>
      <c r="AL33" s="643" t="s">
        <v>128</v>
      </c>
      <c r="AM33" s="644"/>
      <c r="AN33" s="644"/>
      <c r="AO33" s="679"/>
      <c r="AP33" s="718"/>
      <c r="AQ33" s="719"/>
      <c r="AR33" s="719"/>
      <c r="AS33" s="719"/>
      <c r="AT33" s="722"/>
      <c r="AU33" s="232"/>
      <c r="AV33" s="232"/>
      <c r="AW33" s="232"/>
      <c r="AX33" s="621" t="s">
        <v>319</v>
      </c>
      <c r="AY33" s="622"/>
      <c r="AZ33" s="622"/>
      <c r="BA33" s="622"/>
      <c r="BB33" s="622"/>
      <c r="BC33" s="622"/>
      <c r="BD33" s="622"/>
      <c r="BE33" s="622"/>
      <c r="BF33" s="623"/>
      <c r="BG33" s="704">
        <v>97.3</v>
      </c>
      <c r="BH33" s="625"/>
      <c r="BI33" s="625"/>
      <c r="BJ33" s="625"/>
      <c r="BK33" s="625"/>
      <c r="BL33" s="625"/>
      <c r="BM33" s="668">
        <v>84.3</v>
      </c>
      <c r="BN33" s="625"/>
      <c r="BO33" s="625"/>
      <c r="BP33" s="625"/>
      <c r="BQ33" s="689"/>
      <c r="BR33" s="704">
        <v>97.4</v>
      </c>
      <c r="BS33" s="625"/>
      <c r="BT33" s="625"/>
      <c r="BU33" s="625"/>
      <c r="BV33" s="625"/>
      <c r="BW33" s="625"/>
      <c r="BX33" s="668">
        <v>84.9</v>
      </c>
      <c r="BY33" s="625"/>
      <c r="BZ33" s="625"/>
      <c r="CA33" s="625"/>
      <c r="CB33" s="689"/>
      <c r="CD33" s="673" t="s">
        <v>320</v>
      </c>
      <c r="CE33" s="674"/>
      <c r="CF33" s="674"/>
      <c r="CG33" s="674"/>
      <c r="CH33" s="674"/>
      <c r="CI33" s="674"/>
      <c r="CJ33" s="674"/>
      <c r="CK33" s="674"/>
      <c r="CL33" s="674"/>
      <c r="CM33" s="674"/>
      <c r="CN33" s="674"/>
      <c r="CO33" s="674"/>
      <c r="CP33" s="674"/>
      <c r="CQ33" s="675"/>
      <c r="CR33" s="640">
        <v>11680728</v>
      </c>
      <c r="CS33" s="659"/>
      <c r="CT33" s="659"/>
      <c r="CU33" s="659"/>
      <c r="CV33" s="659"/>
      <c r="CW33" s="659"/>
      <c r="CX33" s="659"/>
      <c r="CY33" s="660"/>
      <c r="CZ33" s="643">
        <v>38.1</v>
      </c>
      <c r="DA33" s="661"/>
      <c r="DB33" s="661"/>
      <c r="DC33" s="662"/>
      <c r="DD33" s="646">
        <v>8583515</v>
      </c>
      <c r="DE33" s="659"/>
      <c r="DF33" s="659"/>
      <c r="DG33" s="659"/>
      <c r="DH33" s="659"/>
      <c r="DI33" s="659"/>
      <c r="DJ33" s="659"/>
      <c r="DK33" s="660"/>
      <c r="DL33" s="646">
        <v>7346966</v>
      </c>
      <c r="DM33" s="659"/>
      <c r="DN33" s="659"/>
      <c r="DO33" s="659"/>
      <c r="DP33" s="659"/>
      <c r="DQ33" s="659"/>
      <c r="DR33" s="659"/>
      <c r="DS33" s="659"/>
      <c r="DT33" s="659"/>
      <c r="DU33" s="659"/>
      <c r="DV33" s="660"/>
      <c r="DW33" s="643">
        <v>42.5</v>
      </c>
      <c r="DX33" s="661"/>
      <c r="DY33" s="661"/>
      <c r="DZ33" s="661"/>
      <c r="EA33" s="661"/>
      <c r="EB33" s="661"/>
      <c r="EC33" s="676"/>
    </row>
    <row r="34" spans="2:133" ht="11.25" customHeight="1" x14ac:dyDescent="0.15">
      <c r="B34" s="637" t="s">
        <v>321</v>
      </c>
      <c r="C34" s="638"/>
      <c r="D34" s="638"/>
      <c r="E34" s="638"/>
      <c r="F34" s="638"/>
      <c r="G34" s="638"/>
      <c r="H34" s="638"/>
      <c r="I34" s="638"/>
      <c r="J34" s="638"/>
      <c r="K34" s="638"/>
      <c r="L34" s="638"/>
      <c r="M34" s="638"/>
      <c r="N34" s="638"/>
      <c r="O34" s="638"/>
      <c r="P34" s="638"/>
      <c r="Q34" s="639"/>
      <c r="R34" s="640">
        <v>45833</v>
      </c>
      <c r="S34" s="641"/>
      <c r="T34" s="641"/>
      <c r="U34" s="641"/>
      <c r="V34" s="641"/>
      <c r="W34" s="641"/>
      <c r="X34" s="641"/>
      <c r="Y34" s="642"/>
      <c r="Z34" s="677">
        <v>0.1</v>
      </c>
      <c r="AA34" s="677"/>
      <c r="AB34" s="677"/>
      <c r="AC34" s="677"/>
      <c r="AD34" s="678">
        <v>224</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322</v>
      </c>
      <c r="CE34" s="674"/>
      <c r="CF34" s="674"/>
      <c r="CG34" s="674"/>
      <c r="CH34" s="674"/>
      <c r="CI34" s="674"/>
      <c r="CJ34" s="674"/>
      <c r="CK34" s="674"/>
      <c r="CL34" s="674"/>
      <c r="CM34" s="674"/>
      <c r="CN34" s="674"/>
      <c r="CO34" s="674"/>
      <c r="CP34" s="674"/>
      <c r="CQ34" s="675"/>
      <c r="CR34" s="640">
        <v>4147909</v>
      </c>
      <c r="CS34" s="641"/>
      <c r="CT34" s="641"/>
      <c r="CU34" s="641"/>
      <c r="CV34" s="641"/>
      <c r="CW34" s="641"/>
      <c r="CX34" s="641"/>
      <c r="CY34" s="642"/>
      <c r="CZ34" s="643">
        <v>13.5</v>
      </c>
      <c r="DA34" s="661"/>
      <c r="DB34" s="661"/>
      <c r="DC34" s="662"/>
      <c r="DD34" s="646">
        <v>3177206</v>
      </c>
      <c r="DE34" s="641"/>
      <c r="DF34" s="641"/>
      <c r="DG34" s="641"/>
      <c r="DH34" s="641"/>
      <c r="DI34" s="641"/>
      <c r="DJ34" s="641"/>
      <c r="DK34" s="642"/>
      <c r="DL34" s="646">
        <v>2601320</v>
      </c>
      <c r="DM34" s="641"/>
      <c r="DN34" s="641"/>
      <c r="DO34" s="641"/>
      <c r="DP34" s="641"/>
      <c r="DQ34" s="641"/>
      <c r="DR34" s="641"/>
      <c r="DS34" s="641"/>
      <c r="DT34" s="641"/>
      <c r="DU34" s="641"/>
      <c r="DV34" s="642"/>
      <c r="DW34" s="643">
        <v>15</v>
      </c>
      <c r="DX34" s="661"/>
      <c r="DY34" s="661"/>
      <c r="DZ34" s="661"/>
      <c r="EA34" s="661"/>
      <c r="EB34" s="661"/>
      <c r="EC34" s="676"/>
    </row>
    <row r="35" spans="2:133" ht="11.25" customHeight="1" x14ac:dyDescent="0.15">
      <c r="B35" s="637" t="s">
        <v>323</v>
      </c>
      <c r="C35" s="638"/>
      <c r="D35" s="638"/>
      <c r="E35" s="638"/>
      <c r="F35" s="638"/>
      <c r="G35" s="638"/>
      <c r="H35" s="638"/>
      <c r="I35" s="638"/>
      <c r="J35" s="638"/>
      <c r="K35" s="638"/>
      <c r="L35" s="638"/>
      <c r="M35" s="638"/>
      <c r="N35" s="638"/>
      <c r="O35" s="638"/>
      <c r="P35" s="638"/>
      <c r="Q35" s="639"/>
      <c r="R35" s="640">
        <v>76422</v>
      </c>
      <c r="S35" s="641"/>
      <c r="T35" s="641"/>
      <c r="U35" s="641"/>
      <c r="V35" s="641"/>
      <c r="W35" s="641"/>
      <c r="X35" s="641"/>
      <c r="Y35" s="642"/>
      <c r="Z35" s="677">
        <v>0.2</v>
      </c>
      <c r="AA35" s="677"/>
      <c r="AB35" s="677"/>
      <c r="AC35" s="677"/>
      <c r="AD35" s="678" t="s">
        <v>128</v>
      </c>
      <c r="AE35" s="678"/>
      <c r="AF35" s="678"/>
      <c r="AG35" s="678"/>
      <c r="AH35" s="678"/>
      <c r="AI35" s="678"/>
      <c r="AJ35" s="678"/>
      <c r="AK35" s="678"/>
      <c r="AL35" s="643" t="s">
        <v>128</v>
      </c>
      <c r="AM35" s="644"/>
      <c r="AN35" s="644"/>
      <c r="AO35" s="679"/>
      <c r="AP35" s="235"/>
      <c r="AQ35" s="701" t="s">
        <v>324</v>
      </c>
      <c r="AR35" s="702"/>
      <c r="AS35" s="702"/>
      <c r="AT35" s="702"/>
      <c r="AU35" s="702"/>
      <c r="AV35" s="702"/>
      <c r="AW35" s="702"/>
      <c r="AX35" s="702"/>
      <c r="AY35" s="702"/>
      <c r="AZ35" s="702"/>
      <c r="BA35" s="702"/>
      <c r="BB35" s="702"/>
      <c r="BC35" s="702"/>
      <c r="BD35" s="702"/>
      <c r="BE35" s="702"/>
      <c r="BF35" s="703"/>
      <c r="BG35" s="701" t="s">
        <v>325</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326</v>
      </c>
      <c r="CE35" s="674"/>
      <c r="CF35" s="674"/>
      <c r="CG35" s="674"/>
      <c r="CH35" s="674"/>
      <c r="CI35" s="674"/>
      <c r="CJ35" s="674"/>
      <c r="CK35" s="674"/>
      <c r="CL35" s="674"/>
      <c r="CM35" s="674"/>
      <c r="CN35" s="674"/>
      <c r="CO35" s="674"/>
      <c r="CP35" s="674"/>
      <c r="CQ35" s="675"/>
      <c r="CR35" s="640">
        <v>65285</v>
      </c>
      <c r="CS35" s="659"/>
      <c r="CT35" s="659"/>
      <c r="CU35" s="659"/>
      <c r="CV35" s="659"/>
      <c r="CW35" s="659"/>
      <c r="CX35" s="659"/>
      <c r="CY35" s="660"/>
      <c r="CZ35" s="643">
        <v>0.2</v>
      </c>
      <c r="DA35" s="661"/>
      <c r="DB35" s="661"/>
      <c r="DC35" s="662"/>
      <c r="DD35" s="646">
        <v>40068</v>
      </c>
      <c r="DE35" s="659"/>
      <c r="DF35" s="659"/>
      <c r="DG35" s="659"/>
      <c r="DH35" s="659"/>
      <c r="DI35" s="659"/>
      <c r="DJ35" s="659"/>
      <c r="DK35" s="660"/>
      <c r="DL35" s="646">
        <v>38541</v>
      </c>
      <c r="DM35" s="659"/>
      <c r="DN35" s="659"/>
      <c r="DO35" s="659"/>
      <c r="DP35" s="659"/>
      <c r="DQ35" s="659"/>
      <c r="DR35" s="659"/>
      <c r="DS35" s="659"/>
      <c r="DT35" s="659"/>
      <c r="DU35" s="659"/>
      <c r="DV35" s="660"/>
      <c r="DW35" s="643">
        <v>0.2</v>
      </c>
      <c r="DX35" s="661"/>
      <c r="DY35" s="661"/>
      <c r="DZ35" s="661"/>
      <c r="EA35" s="661"/>
      <c r="EB35" s="661"/>
      <c r="EC35" s="676"/>
    </row>
    <row r="36" spans="2:133" ht="11.25" customHeight="1" x14ac:dyDescent="0.15">
      <c r="B36" s="637" t="s">
        <v>327</v>
      </c>
      <c r="C36" s="638"/>
      <c r="D36" s="638"/>
      <c r="E36" s="638"/>
      <c r="F36" s="638"/>
      <c r="G36" s="638"/>
      <c r="H36" s="638"/>
      <c r="I36" s="638"/>
      <c r="J36" s="638"/>
      <c r="K36" s="638"/>
      <c r="L36" s="638"/>
      <c r="M36" s="638"/>
      <c r="N36" s="638"/>
      <c r="O36" s="638"/>
      <c r="P36" s="638"/>
      <c r="Q36" s="639"/>
      <c r="R36" s="640">
        <v>488264</v>
      </c>
      <c r="S36" s="641"/>
      <c r="T36" s="641"/>
      <c r="U36" s="641"/>
      <c r="V36" s="641"/>
      <c r="W36" s="641"/>
      <c r="X36" s="641"/>
      <c r="Y36" s="642"/>
      <c r="Z36" s="677">
        <v>1.6</v>
      </c>
      <c r="AA36" s="677"/>
      <c r="AB36" s="677"/>
      <c r="AC36" s="677"/>
      <c r="AD36" s="678" t="s">
        <v>128</v>
      </c>
      <c r="AE36" s="678"/>
      <c r="AF36" s="678"/>
      <c r="AG36" s="678"/>
      <c r="AH36" s="678"/>
      <c r="AI36" s="678"/>
      <c r="AJ36" s="678"/>
      <c r="AK36" s="678"/>
      <c r="AL36" s="643" t="s">
        <v>128</v>
      </c>
      <c r="AM36" s="644"/>
      <c r="AN36" s="644"/>
      <c r="AO36" s="679"/>
      <c r="AP36" s="235"/>
      <c r="AQ36" s="692" t="s">
        <v>328</v>
      </c>
      <c r="AR36" s="693"/>
      <c r="AS36" s="693"/>
      <c r="AT36" s="693"/>
      <c r="AU36" s="693"/>
      <c r="AV36" s="693"/>
      <c r="AW36" s="693"/>
      <c r="AX36" s="693"/>
      <c r="AY36" s="694"/>
      <c r="AZ36" s="695">
        <v>3453182</v>
      </c>
      <c r="BA36" s="696"/>
      <c r="BB36" s="696"/>
      <c r="BC36" s="696"/>
      <c r="BD36" s="696"/>
      <c r="BE36" s="696"/>
      <c r="BF36" s="697"/>
      <c r="BG36" s="698" t="s">
        <v>329</v>
      </c>
      <c r="BH36" s="699"/>
      <c r="BI36" s="699"/>
      <c r="BJ36" s="699"/>
      <c r="BK36" s="699"/>
      <c r="BL36" s="699"/>
      <c r="BM36" s="699"/>
      <c r="BN36" s="699"/>
      <c r="BO36" s="699"/>
      <c r="BP36" s="699"/>
      <c r="BQ36" s="699"/>
      <c r="BR36" s="699"/>
      <c r="BS36" s="699"/>
      <c r="BT36" s="699"/>
      <c r="BU36" s="700"/>
      <c r="BV36" s="695">
        <v>72475</v>
      </c>
      <c r="BW36" s="696"/>
      <c r="BX36" s="696"/>
      <c r="BY36" s="696"/>
      <c r="BZ36" s="696"/>
      <c r="CA36" s="696"/>
      <c r="CB36" s="697"/>
      <c r="CD36" s="673" t="s">
        <v>330</v>
      </c>
      <c r="CE36" s="674"/>
      <c r="CF36" s="674"/>
      <c r="CG36" s="674"/>
      <c r="CH36" s="674"/>
      <c r="CI36" s="674"/>
      <c r="CJ36" s="674"/>
      <c r="CK36" s="674"/>
      <c r="CL36" s="674"/>
      <c r="CM36" s="674"/>
      <c r="CN36" s="674"/>
      <c r="CO36" s="674"/>
      <c r="CP36" s="674"/>
      <c r="CQ36" s="675"/>
      <c r="CR36" s="640">
        <v>3964775</v>
      </c>
      <c r="CS36" s="641"/>
      <c r="CT36" s="641"/>
      <c r="CU36" s="641"/>
      <c r="CV36" s="641"/>
      <c r="CW36" s="641"/>
      <c r="CX36" s="641"/>
      <c r="CY36" s="642"/>
      <c r="CZ36" s="643">
        <v>12.9</v>
      </c>
      <c r="DA36" s="661"/>
      <c r="DB36" s="661"/>
      <c r="DC36" s="662"/>
      <c r="DD36" s="646">
        <v>2721054</v>
      </c>
      <c r="DE36" s="641"/>
      <c r="DF36" s="641"/>
      <c r="DG36" s="641"/>
      <c r="DH36" s="641"/>
      <c r="DI36" s="641"/>
      <c r="DJ36" s="641"/>
      <c r="DK36" s="642"/>
      <c r="DL36" s="646">
        <v>2313237</v>
      </c>
      <c r="DM36" s="641"/>
      <c r="DN36" s="641"/>
      <c r="DO36" s="641"/>
      <c r="DP36" s="641"/>
      <c r="DQ36" s="641"/>
      <c r="DR36" s="641"/>
      <c r="DS36" s="641"/>
      <c r="DT36" s="641"/>
      <c r="DU36" s="641"/>
      <c r="DV36" s="642"/>
      <c r="DW36" s="643">
        <v>13.4</v>
      </c>
      <c r="DX36" s="661"/>
      <c r="DY36" s="661"/>
      <c r="DZ36" s="661"/>
      <c r="EA36" s="661"/>
      <c r="EB36" s="661"/>
      <c r="EC36" s="676"/>
    </row>
    <row r="37" spans="2:133" ht="11.25" customHeight="1" x14ac:dyDescent="0.15">
      <c r="B37" s="637" t="s">
        <v>331</v>
      </c>
      <c r="C37" s="638"/>
      <c r="D37" s="638"/>
      <c r="E37" s="638"/>
      <c r="F37" s="638"/>
      <c r="G37" s="638"/>
      <c r="H37" s="638"/>
      <c r="I37" s="638"/>
      <c r="J37" s="638"/>
      <c r="K37" s="638"/>
      <c r="L37" s="638"/>
      <c r="M37" s="638"/>
      <c r="N37" s="638"/>
      <c r="O37" s="638"/>
      <c r="P37" s="638"/>
      <c r="Q37" s="639"/>
      <c r="R37" s="640">
        <v>618140</v>
      </c>
      <c r="S37" s="641"/>
      <c r="T37" s="641"/>
      <c r="U37" s="641"/>
      <c r="V37" s="641"/>
      <c r="W37" s="641"/>
      <c r="X37" s="641"/>
      <c r="Y37" s="642"/>
      <c r="Z37" s="677">
        <v>2</v>
      </c>
      <c r="AA37" s="677"/>
      <c r="AB37" s="677"/>
      <c r="AC37" s="677"/>
      <c r="AD37" s="678" t="s">
        <v>128</v>
      </c>
      <c r="AE37" s="678"/>
      <c r="AF37" s="678"/>
      <c r="AG37" s="678"/>
      <c r="AH37" s="678"/>
      <c r="AI37" s="678"/>
      <c r="AJ37" s="678"/>
      <c r="AK37" s="678"/>
      <c r="AL37" s="643" t="s">
        <v>128</v>
      </c>
      <c r="AM37" s="644"/>
      <c r="AN37" s="644"/>
      <c r="AO37" s="679"/>
      <c r="AQ37" s="680" t="s">
        <v>332</v>
      </c>
      <c r="AR37" s="681"/>
      <c r="AS37" s="681"/>
      <c r="AT37" s="681"/>
      <c r="AU37" s="681"/>
      <c r="AV37" s="681"/>
      <c r="AW37" s="681"/>
      <c r="AX37" s="681"/>
      <c r="AY37" s="682"/>
      <c r="AZ37" s="640">
        <v>760968</v>
      </c>
      <c r="BA37" s="641"/>
      <c r="BB37" s="641"/>
      <c r="BC37" s="641"/>
      <c r="BD37" s="659"/>
      <c r="BE37" s="659"/>
      <c r="BF37" s="683"/>
      <c r="BG37" s="673" t="s">
        <v>333</v>
      </c>
      <c r="BH37" s="674"/>
      <c r="BI37" s="674"/>
      <c r="BJ37" s="674"/>
      <c r="BK37" s="674"/>
      <c r="BL37" s="674"/>
      <c r="BM37" s="674"/>
      <c r="BN37" s="674"/>
      <c r="BO37" s="674"/>
      <c r="BP37" s="674"/>
      <c r="BQ37" s="674"/>
      <c r="BR37" s="674"/>
      <c r="BS37" s="674"/>
      <c r="BT37" s="674"/>
      <c r="BU37" s="675"/>
      <c r="BV37" s="640">
        <v>32712</v>
      </c>
      <c r="BW37" s="641"/>
      <c r="BX37" s="641"/>
      <c r="BY37" s="641"/>
      <c r="BZ37" s="641"/>
      <c r="CA37" s="641"/>
      <c r="CB37" s="684"/>
      <c r="CD37" s="673" t="s">
        <v>334</v>
      </c>
      <c r="CE37" s="674"/>
      <c r="CF37" s="674"/>
      <c r="CG37" s="674"/>
      <c r="CH37" s="674"/>
      <c r="CI37" s="674"/>
      <c r="CJ37" s="674"/>
      <c r="CK37" s="674"/>
      <c r="CL37" s="674"/>
      <c r="CM37" s="674"/>
      <c r="CN37" s="674"/>
      <c r="CO37" s="674"/>
      <c r="CP37" s="674"/>
      <c r="CQ37" s="675"/>
      <c r="CR37" s="640">
        <v>891126</v>
      </c>
      <c r="CS37" s="659"/>
      <c r="CT37" s="659"/>
      <c r="CU37" s="659"/>
      <c r="CV37" s="659"/>
      <c r="CW37" s="659"/>
      <c r="CX37" s="659"/>
      <c r="CY37" s="660"/>
      <c r="CZ37" s="643">
        <v>2.9</v>
      </c>
      <c r="DA37" s="661"/>
      <c r="DB37" s="661"/>
      <c r="DC37" s="662"/>
      <c r="DD37" s="646">
        <v>848293</v>
      </c>
      <c r="DE37" s="659"/>
      <c r="DF37" s="659"/>
      <c r="DG37" s="659"/>
      <c r="DH37" s="659"/>
      <c r="DI37" s="659"/>
      <c r="DJ37" s="659"/>
      <c r="DK37" s="660"/>
      <c r="DL37" s="646">
        <v>820482</v>
      </c>
      <c r="DM37" s="659"/>
      <c r="DN37" s="659"/>
      <c r="DO37" s="659"/>
      <c r="DP37" s="659"/>
      <c r="DQ37" s="659"/>
      <c r="DR37" s="659"/>
      <c r="DS37" s="659"/>
      <c r="DT37" s="659"/>
      <c r="DU37" s="659"/>
      <c r="DV37" s="660"/>
      <c r="DW37" s="643">
        <v>4.7</v>
      </c>
      <c r="DX37" s="661"/>
      <c r="DY37" s="661"/>
      <c r="DZ37" s="661"/>
      <c r="EA37" s="661"/>
      <c r="EB37" s="661"/>
      <c r="EC37" s="676"/>
    </row>
    <row r="38" spans="2:133" ht="11.25" customHeight="1" x14ac:dyDescent="0.15">
      <c r="B38" s="637" t="s">
        <v>335</v>
      </c>
      <c r="C38" s="638"/>
      <c r="D38" s="638"/>
      <c r="E38" s="638"/>
      <c r="F38" s="638"/>
      <c r="G38" s="638"/>
      <c r="H38" s="638"/>
      <c r="I38" s="638"/>
      <c r="J38" s="638"/>
      <c r="K38" s="638"/>
      <c r="L38" s="638"/>
      <c r="M38" s="638"/>
      <c r="N38" s="638"/>
      <c r="O38" s="638"/>
      <c r="P38" s="638"/>
      <c r="Q38" s="639"/>
      <c r="R38" s="640">
        <v>398248</v>
      </c>
      <c r="S38" s="641"/>
      <c r="T38" s="641"/>
      <c r="U38" s="641"/>
      <c r="V38" s="641"/>
      <c r="W38" s="641"/>
      <c r="X38" s="641"/>
      <c r="Y38" s="642"/>
      <c r="Z38" s="677">
        <v>1.3</v>
      </c>
      <c r="AA38" s="677"/>
      <c r="AB38" s="677"/>
      <c r="AC38" s="677"/>
      <c r="AD38" s="678">
        <v>3305</v>
      </c>
      <c r="AE38" s="678"/>
      <c r="AF38" s="678"/>
      <c r="AG38" s="678"/>
      <c r="AH38" s="678"/>
      <c r="AI38" s="678"/>
      <c r="AJ38" s="678"/>
      <c r="AK38" s="678"/>
      <c r="AL38" s="643">
        <v>0</v>
      </c>
      <c r="AM38" s="644"/>
      <c r="AN38" s="644"/>
      <c r="AO38" s="679"/>
      <c r="AQ38" s="680" t="s">
        <v>336</v>
      </c>
      <c r="AR38" s="681"/>
      <c r="AS38" s="681"/>
      <c r="AT38" s="681"/>
      <c r="AU38" s="681"/>
      <c r="AV38" s="681"/>
      <c r="AW38" s="681"/>
      <c r="AX38" s="681"/>
      <c r="AY38" s="682"/>
      <c r="AZ38" s="640">
        <v>315543</v>
      </c>
      <c r="BA38" s="641"/>
      <c r="BB38" s="641"/>
      <c r="BC38" s="641"/>
      <c r="BD38" s="659"/>
      <c r="BE38" s="659"/>
      <c r="BF38" s="683"/>
      <c r="BG38" s="673" t="s">
        <v>337</v>
      </c>
      <c r="BH38" s="674"/>
      <c r="BI38" s="674"/>
      <c r="BJ38" s="674"/>
      <c r="BK38" s="674"/>
      <c r="BL38" s="674"/>
      <c r="BM38" s="674"/>
      <c r="BN38" s="674"/>
      <c r="BO38" s="674"/>
      <c r="BP38" s="674"/>
      <c r="BQ38" s="674"/>
      <c r="BR38" s="674"/>
      <c r="BS38" s="674"/>
      <c r="BT38" s="674"/>
      <c r="BU38" s="675"/>
      <c r="BV38" s="640">
        <v>4879</v>
      </c>
      <c r="BW38" s="641"/>
      <c r="BX38" s="641"/>
      <c r="BY38" s="641"/>
      <c r="BZ38" s="641"/>
      <c r="CA38" s="641"/>
      <c r="CB38" s="684"/>
      <c r="CD38" s="673" t="s">
        <v>338</v>
      </c>
      <c r="CE38" s="674"/>
      <c r="CF38" s="674"/>
      <c r="CG38" s="674"/>
      <c r="CH38" s="674"/>
      <c r="CI38" s="674"/>
      <c r="CJ38" s="674"/>
      <c r="CK38" s="674"/>
      <c r="CL38" s="674"/>
      <c r="CM38" s="674"/>
      <c r="CN38" s="674"/>
      <c r="CO38" s="674"/>
      <c r="CP38" s="674"/>
      <c r="CQ38" s="675"/>
      <c r="CR38" s="640">
        <v>2903060</v>
      </c>
      <c r="CS38" s="641"/>
      <c r="CT38" s="641"/>
      <c r="CU38" s="641"/>
      <c r="CV38" s="641"/>
      <c r="CW38" s="641"/>
      <c r="CX38" s="641"/>
      <c r="CY38" s="642"/>
      <c r="CZ38" s="643">
        <v>9.5</v>
      </c>
      <c r="DA38" s="661"/>
      <c r="DB38" s="661"/>
      <c r="DC38" s="662"/>
      <c r="DD38" s="646">
        <v>2598561</v>
      </c>
      <c r="DE38" s="641"/>
      <c r="DF38" s="641"/>
      <c r="DG38" s="641"/>
      <c r="DH38" s="641"/>
      <c r="DI38" s="641"/>
      <c r="DJ38" s="641"/>
      <c r="DK38" s="642"/>
      <c r="DL38" s="646">
        <v>2393868</v>
      </c>
      <c r="DM38" s="641"/>
      <c r="DN38" s="641"/>
      <c r="DO38" s="641"/>
      <c r="DP38" s="641"/>
      <c r="DQ38" s="641"/>
      <c r="DR38" s="641"/>
      <c r="DS38" s="641"/>
      <c r="DT38" s="641"/>
      <c r="DU38" s="641"/>
      <c r="DV38" s="642"/>
      <c r="DW38" s="643">
        <v>13.8</v>
      </c>
      <c r="DX38" s="661"/>
      <c r="DY38" s="661"/>
      <c r="DZ38" s="661"/>
      <c r="EA38" s="661"/>
      <c r="EB38" s="661"/>
      <c r="EC38" s="676"/>
    </row>
    <row r="39" spans="2:133" ht="11.25" customHeight="1" x14ac:dyDescent="0.15">
      <c r="B39" s="637" t="s">
        <v>339</v>
      </c>
      <c r="C39" s="638"/>
      <c r="D39" s="638"/>
      <c r="E39" s="638"/>
      <c r="F39" s="638"/>
      <c r="G39" s="638"/>
      <c r="H39" s="638"/>
      <c r="I39" s="638"/>
      <c r="J39" s="638"/>
      <c r="K39" s="638"/>
      <c r="L39" s="638"/>
      <c r="M39" s="638"/>
      <c r="N39" s="638"/>
      <c r="O39" s="638"/>
      <c r="P39" s="638"/>
      <c r="Q39" s="639"/>
      <c r="R39" s="640">
        <v>3679492</v>
      </c>
      <c r="S39" s="641"/>
      <c r="T39" s="641"/>
      <c r="U39" s="641"/>
      <c r="V39" s="641"/>
      <c r="W39" s="641"/>
      <c r="X39" s="641"/>
      <c r="Y39" s="642"/>
      <c r="Z39" s="677">
        <v>11.7</v>
      </c>
      <c r="AA39" s="677"/>
      <c r="AB39" s="677"/>
      <c r="AC39" s="677"/>
      <c r="AD39" s="678" t="s">
        <v>128</v>
      </c>
      <c r="AE39" s="678"/>
      <c r="AF39" s="678"/>
      <c r="AG39" s="678"/>
      <c r="AH39" s="678"/>
      <c r="AI39" s="678"/>
      <c r="AJ39" s="678"/>
      <c r="AK39" s="678"/>
      <c r="AL39" s="643" t="s">
        <v>128</v>
      </c>
      <c r="AM39" s="644"/>
      <c r="AN39" s="644"/>
      <c r="AO39" s="679"/>
      <c r="AQ39" s="680" t="s">
        <v>340</v>
      </c>
      <c r="AR39" s="681"/>
      <c r="AS39" s="681"/>
      <c r="AT39" s="681"/>
      <c r="AU39" s="681"/>
      <c r="AV39" s="681"/>
      <c r="AW39" s="681"/>
      <c r="AX39" s="681"/>
      <c r="AY39" s="682"/>
      <c r="AZ39" s="640">
        <v>234579</v>
      </c>
      <c r="BA39" s="641"/>
      <c r="BB39" s="641"/>
      <c r="BC39" s="641"/>
      <c r="BD39" s="659"/>
      <c r="BE39" s="659"/>
      <c r="BF39" s="683"/>
      <c r="BG39" s="673" t="s">
        <v>341</v>
      </c>
      <c r="BH39" s="674"/>
      <c r="BI39" s="674"/>
      <c r="BJ39" s="674"/>
      <c r="BK39" s="674"/>
      <c r="BL39" s="674"/>
      <c r="BM39" s="674"/>
      <c r="BN39" s="674"/>
      <c r="BO39" s="674"/>
      <c r="BP39" s="674"/>
      <c r="BQ39" s="674"/>
      <c r="BR39" s="674"/>
      <c r="BS39" s="674"/>
      <c r="BT39" s="674"/>
      <c r="BU39" s="675"/>
      <c r="BV39" s="640">
        <v>7359</v>
      </c>
      <c r="BW39" s="641"/>
      <c r="BX39" s="641"/>
      <c r="BY39" s="641"/>
      <c r="BZ39" s="641"/>
      <c r="CA39" s="641"/>
      <c r="CB39" s="684"/>
      <c r="CD39" s="673" t="s">
        <v>342</v>
      </c>
      <c r="CE39" s="674"/>
      <c r="CF39" s="674"/>
      <c r="CG39" s="674"/>
      <c r="CH39" s="674"/>
      <c r="CI39" s="674"/>
      <c r="CJ39" s="674"/>
      <c r="CK39" s="674"/>
      <c r="CL39" s="674"/>
      <c r="CM39" s="674"/>
      <c r="CN39" s="674"/>
      <c r="CO39" s="674"/>
      <c r="CP39" s="674"/>
      <c r="CQ39" s="675"/>
      <c r="CR39" s="640">
        <v>449515</v>
      </c>
      <c r="CS39" s="659"/>
      <c r="CT39" s="659"/>
      <c r="CU39" s="659"/>
      <c r="CV39" s="659"/>
      <c r="CW39" s="659"/>
      <c r="CX39" s="659"/>
      <c r="CY39" s="660"/>
      <c r="CZ39" s="643">
        <v>1.5</v>
      </c>
      <c r="DA39" s="661"/>
      <c r="DB39" s="661"/>
      <c r="DC39" s="662"/>
      <c r="DD39" s="646">
        <v>46626</v>
      </c>
      <c r="DE39" s="659"/>
      <c r="DF39" s="659"/>
      <c r="DG39" s="659"/>
      <c r="DH39" s="659"/>
      <c r="DI39" s="659"/>
      <c r="DJ39" s="659"/>
      <c r="DK39" s="660"/>
      <c r="DL39" s="646" t="s">
        <v>128</v>
      </c>
      <c r="DM39" s="659"/>
      <c r="DN39" s="659"/>
      <c r="DO39" s="659"/>
      <c r="DP39" s="659"/>
      <c r="DQ39" s="659"/>
      <c r="DR39" s="659"/>
      <c r="DS39" s="659"/>
      <c r="DT39" s="659"/>
      <c r="DU39" s="659"/>
      <c r="DV39" s="660"/>
      <c r="DW39" s="643" t="s">
        <v>128</v>
      </c>
      <c r="DX39" s="661"/>
      <c r="DY39" s="661"/>
      <c r="DZ39" s="661"/>
      <c r="EA39" s="661"/>
      <c r="EB39" s="661"/>
      <c r="EC39" s="676"/>
    </row>
    <row r="40" spans="2:133" ht="11.25" customHeight="1" x14ac:dyDescent="0.15">
      <c r="B40" s="637" t="s">
        <v>343</v>
      </c>
      <c r="C40" s="638"/>
      <c r="D40" s="638"/>
      <c r="E40" s="638"/>
      <c r="F40" s="638"/>
      <c r="G40" s="638"/>
      <c r="H40" s="638"/>
      <c r="I40" s="638"/>
      <c r="J40" s="638"/>
      <c r="K40" s="638"/>
      <c r="L40" s="638"/>
      <c r="M40" s="638"/>
      <c r="N40" s="638"/>
      <c r="O40" s="638"/>
      <c r="P40" s="638"/>
      <c r="Q40" s="639"/>
      <c r="R40" s="640" t="s">
        <v>128</v>
      </c>
      <c r="S40" s="641"/>
      <c r="T40" s="641"/>
      <c r="U40" s="641"/>
      <c r="V40" s="641"/>
      <c r="W40" s="641"/>
      <c r="X40" s="641"/>
      <c r="Y40" s="642"/>
      <c r="Z40" s="677" t="s">
        <v>128</v>
      </c>
      <c r="AA40" s="677"/>
      <c r="AB40" s="677"/>
      <c r="AC40" s="677"/>
      <c r="AD40" s="678" t="s">
        <v>128</v>
      </c>
      <c r="AE40" s="678"/>
      <c r="AF40" s="678"/>
      <c r="AG40" s="678"/>
      <c r="AH40" s="678"/>
      <c r="AI40" s="678"/>
      <c r="AJ40" s="678"/>
      <c r="AK40" s="678"/>
      <c r="AL40" s="643" t="s">
        <v>128</v>
      </c>
      <c r="AM40" s="644"/>
      <c r="AN40" s="644"/>
      <c r="AO40" s="679"/>
      <c r="AQ40" s="680" t="s">
        <v>344</v>
      </c>
      <c r="AR40" s="681"/>
      <c r="AS40" s="681"/>
      <c r="AT40" s="681"/>
      <c r="AU40" s="681"/>
      <c r="AV40" s="681"/>
      <c r="AW40" s="681"/>
      <c r="AX40" s="681"/>
      <c r="AY40" s="682"/>
      <c r="AZ40" s="640">
        <v>184</v>
      </c>
      <c r="BA40" s="641"/>
      <c r="BB40" s="641"/>
      <c r="BC40" s="641"/>
      <c r="BD40" s="659"/>
      <c r="BE40" s="659"/>
      <c r="BF40" s="683"/>
      <c r="BG40" s="685" t="s">
        <v>345</v>
      </c>
      <c r="BH40" s="686"/>
      <c r="BI40" s="686"/>
      <c r="BJ40" s="686"/>
      <c r="BK40" s="686"/>
      <c r="BL40" s="236"/>
      <c r="BM40" s="674" t="s">
        <v>346</v>
      </c>
      <c r="BN40" s="674"/>
      <c r="BO40" s="674"/>
      <c r="BP40" s="674"/>
      <c r="BQ40" s="674"/>
      <c r="BR40" s="674"/>
      <c r="BS40" s="674"/>
      <c r="BT40" s="674"/>
      <c r="BU40" s="675"/>
      <c r="BV40" s="640">
        <v>97</v>
      </c>
      <c r="BW40" s="641"/>
      <c r="BX40" s="641"/>
      <c r="BY40" s="641"/>
      <c r="BZ40" s="641"/>
      <c r="CA40" s="641"/>
      <c r="CB40" s="684"/>
      <c r="CD40" s="673" t="s">
        <v>347</v>
      </c>
      <c r="CE40" s="674"/>
      <c r="CF40" s="674"/>
      <c r="CG40" s="674"/>
      <c r="CH40" s="674"/>
      <c r="CI40" s="674"/>
      <c r="CJ40" s="674"/>
      <c r="CK40" s="674"/>
      <c r="CL40" s="674"/>
      <c r="CM40" s="674"/>
      <c r="CN40" s="674"/>
      <c r="CO40" s="674"/>
      <c r="CP40" s="674"/>
      <c r="CQ40" s="675"/>
      <c r="CR40" s="640">
        <v>150184</v>
      </c>
      <c r="CS40" s="641"/>
      <c r="CT40" s="641"/>
      <c r="CU40" s="641"/>
      <c r="CV40" s="641"/>
      <c r="CW40" s="641"/>
      <c r="CX40" s="641"/>
      <c r="CY40" s="642"/>
      <c r="CZ40" s="643">
        <v>0.5</v>
      </c>
      <c r="DA40" s="661"/>
      <c r="DB40" s="661"/>
      <c r="DC40" s="662"/>
      <c r="DD40" s="646" t="s">
        <v>128</v>
      </c>
      <c r="DE40" s="641"/>
      <c r="DF40" s="641"/>
      <c r="DG40" s="641"/>
      <c r="DH40" s="641"/>
      <c r="DI40" s="641"/>
      <c r="DJ40" s="641"/>
      <c r="DK40" s="642"/>
      <c r="DL40" s="646" t="s">
        <v>128</v>
      </c>
      <c r="DM40" s="641"/>
      <c r="DN40" s="641"/>
      <c r="DO40" s="641"/>
      <c r="DP40" s="641"/>
      <c r="DQ40" s="641"/>
      <c r="DR40" s="641"/>
      <c r="DS40" s="641"/>
      <c r="DT40" s="641"/>
      <c r="DU40" s="641"/>
      <c r="DV40" s="642"/>
      <c r="DW40" s="643" t="s">
        <v>128</v>
      </c>
      <c r="DX40" s="661"/>
      <c r="DY40" s="661"/>
      <c r="DZ40" s="661"/>
      <c r="EA40" s="661"/>
      <c r="EB40" s="661"/>
      <c r="EC40" s="676"/>
    </row>
    <row r="41" spans="2:133" ht="11.25" customHeight="1" x14ac:dyDescent="0.15">
      <c r="B41" s="637" t="s">
        <v>348</v>
      </c>
      <c r="C41" s="638"/>
      <c r="D41" s="638"/>
      <c r="E41" s="638"/>
      <c r="F41" s="638"/>
      <c r="G41" s="638"/>
      <c r="H41" s="638"/>
      <c r="I41" s="638"/>
      <c r="J41" s="638"/>
      <c r="K41" s="638"/>
      <c r="L41" s="638"/>
      <c r="M41" s="638"/>
      <c r="N41" s="638"/>
      <c r="O41" s="638"/>
      <c r="P41" s="638"/>
      <c r="Q41" s="639"/>
      <c r="R41" s="640">
        <v>524192</v>
      </c>
      <c r="S41" s="641"/>
      <c r="T41" s="641"/>
      <c r="U41" s="641"/>
      <c r="V41" s="641"/>
      <c r="W41" s="641"/>
      <c r="X41" s="641"/>
      <c r="Y41" s="642"/>
      <c r="Z41" s="677">
        <v>1.7</v>
      </c>
      <c r="AA41" s="677"/>
      <c r="AB41" s="677"/>
      <c r="AC41" s="677"/>
      <c r="AD41" s="678" t="s">
        <v>128</v>
      </c>
      <c r="AE41" s="678"/>
      <c r="AF41" s="678"/>
      <c r="AG41" s="678"/>
      <c r="AH41" s="678"/>
      <c r="AI41" s="678"/>
      <c r="AJ41" s="678"/>
      <c r="AK41" s="678"/>
      <c r="AL41" s="643" t="s">
        <v>128</v>
      </c>
      <c r="AM41" s="644"/>
      <c r="AN41" s="644"/>
      <c r="AO41" s="679"/>
      <c r="AQ41" s="680" t="s">
        <v>349</v>
      </c>
      <c r="AR41" s="681"/>
      <c r="AS41" s="681"/>
      <c r="AT41" s="681"/>
      <c r="AU41" s="681"/>
      <c r="AV41" s="681"/>
      <c r="AW41" s="681"/>
      <c r="AX41" s="681"/>
      <c r="AY41" s="682"/>
      <c r="AZ41" s="640">
        <v>338149</v>
      </c>
      <c r="BA41" s="641"/>
      <c r="BB41" s="641"/>
      <c r="BC41" s="641"/>
      <c r="BD41" s="659"/>
      <c r="BE41" s="659"/>
      <c r="BF41" s="683"/>
      <c r="BG41" s="685"/>
      <c r="BH41" s="686"/>
      <c r="BI41" s="686"/>
      <c r="BJ41" s="686"/>
      <c r="BK41" s="686"/>
      <c r="BL41" s="236"/>
      <c r="BM41" s="674" t="s">
        <v>350</v>
      </c>
      <c r="BN41" s="674"/>
      <c r="BO41" s="674"/>
      <c r="BP41" s="674"/>
      <c r="BQ41" s="674"/>
      <c r="BR41" s="674"/>
      <c r="BS41" s="674"/>
      <c r="BT41" s="674"/>
      <c r="BU41" s="675"/>
      <c r="BV41" s="640" t="s">
        <v>128</v>
      </c>
      <c r="BW41" s="641"/>
      <c r="BX41" s="641"/>
      <c r="BY41" s="641"/>
      <c r="BZ41" s="641"/>
      <c r="CA41" s="641"/>
      <c r="CB41" s="684"/>
      <c r="CD41" s="673" t="s">
        <v>351</v>
      </c>
      <c r="CE41" s="674"/>
      <c r="CF41" s="674"/>
      <c r="CG41" s="674"/>
      <c r="CH41" s="674"/>
      <c r="CI41" s="674"/>
      <c r="CJ41" s="674"/>
      <c r="CK41" s="674"/>
      <c r="CL41" s="674"/>
      <c r="CM41" s="674"/>
      <c r="CN41" s="674"/>
      <c r="CO41" s="674"/>
      <c r="CP41" s="674"/>
      <c r="CQ41" s="675"/>
      <c r="CR41" s="640" t="s">
        <v>128</v>
      </c>
      <c r="CS41" s="659"/>
      <c r="CT41" s="659"/>
      <c r="CU41" s="659"/>
      <c r="CV41" s="659"/>
      <c r="CW41" s="659"/>
      <c r="CX41" s="659"/>
      <c r="CY41" s="660"/>
      <c r="CZ41" s="643" t="s">
        <v>128</v>
      </c>
      <c r="DA41" s="661"/>
      <c r="DB41" s="661"/>
      <c r="DC41" s="662"/>
      <c r="DD41" s="646" t="s">
        <v>128</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352</v>
      </c>
      <c r="C42" s="622"/>
      <c r="D42" s="622"/>
      <c r="E42" s="622"/>
      <c r="F42" s="622"/>
      <c r="G42" s="622"/>
      <c r="H42" s="622"/>
      <c r="I42" s="622"/>
      <c r="J42" s="622"/>
      <c r="K42" s="622"/>
      <c r="L42" s="622"/>
      <c r="M42" s="622"/>
      <c r="N42" s="622"/>
      <c r="O42" s="622"/>
      <c r="P42" s="622"/>
      <c r="Q42" s="623"/>
      <c r="R42" s="624">
        <v>31330281</v>
      </c>
      <c r="S42" s="663"/>
      <c r="T42" s="663"/>
      <c r="U42" s="663"/>
      <c r="V42" s="663"/>
      <c r="W42" s="663"/>
      <c r="X42" s="663"/>
      <c r="Y42" s="665"/>
      <c r="Z42" s="666">
        <v>100</v>
      </c>
      <c r="AA42" s="666"/>
      <c r="AB42" s="666"/>
      <c r="AC42" s="666"/>
      <c r="AD42" s="667">
        <v>16780132</v>
      </c>
      <c r="AE42" s="667"/>
      <c r="AF42" s="667"/>
      <c r="AG42" s="667"/>
      <c r="AH42" s="667"/>
      <c r="AI42" s="667"/>
      <c r="AJ42" s="667"/>
      <c r="AK42" s="667"/>
      <c r="AL42" s="627">
        <v>100</v>
      </c>
      <c r="AM42" s="668"/>
      <c r="AN42" s="668"/>
      <c r="AO42" s="669"/>
      <c r="AQ42" s="670" t="s">
        <v>353</v>
      </c>
      <c r="AR42" s="671"/>
      <c r="AS42" s="671"/>
      <c r="AT42" s="671"/>
      <c r="AU42" s="671"/>
      <c r="AV42" s="671"/>
      <c r="AW42" s="671"/>
      <c r="AX42" s="671"/>
      <c r="AY42" s="672"/>
      <c r="AZ42" s="624">
        <v>1803759</v>
      </c>
      <c r="BA42" s="663"/>
      <c r="BB42" s="663"/>
      <c r="BC42" s="663"/>
      <c r="BD42" s="625"/>
      <c r="BE42" s="625"/>
      <c r="BF42" s="689"/>
      <c r="BG42" s="687"/>
      <c r="BH42" s="688"/>
      <c r="BI42" s="688"/>
      <c r="BJ42" s="688"/>
      <c r="BK42" s="688"/>
      <c r="BL42" s="237"/>
      <c r="BM42" s="690" t="s">
        <v>354</v>
      </c>
      <c r="BN42" s="690"/>
      <c r="BO42" s="690"/>
      <c r="BP42" s="690"/>
      <c r="BQ42" s="690"/>
      <c r="BR42" s="690"/>
      <c r="BS42" s="690"/>
      <c r="BT42" s="690"/>
      <c r="BU42" s="691"/>
      <c r="BV42" s="624">
        <v>375</v>
      </c>
      <c r="BW42" s="663"/>
      <c r="BX42" s="663"/>
      <c r="BY42" s="663"/>
      <c r="BZ42" s="663"/>
      <c r="CA42" s="663"/>
      <c r="CB42" s="664"/>
      <c r="CD42" s="637" t="s">
        <v>355</v>
      </c>
      <c r="CE42" s="638"/>
      <c r="CF42" s="638"/>
      <c r="CG42" s="638"/>
      <c r="CH42" s="638"/>
      <c r="CI42" s="638"/>
      <c r="CJ42" s="638"/>
      <c r="CK42" s="638"/>
      <c r="CL42" s="638"/>
      <c r="CM42" s="638"/>
      <c r="CN42" s="638"/>
      <c r="CO42" s="638"/>
      <c r="CP42" s="638"/>
      <c r="CQ42" s="639"/>
      <c r="CR42" s="640">
        <v>7293226</v>
      </c>
      <c r="CS42" s="641"/>
      <c r="CT42" s="641"/>
      <c r="CU42" s="641"/>
      <c r="CV42" s="641"/>
      <c r="CW42" s="641"/>
      <c r="CX42" s="641"/>
      <c r="CY42" s="642"/>
      <c r="CZ42" s="643">
        <v>23.8</v>
      </c>
      <c r="DA42" s="644"/>
      <c r="DB42" s="644"/>
      <c r="DC42" s="645"/>
      <c r="DD42" s="646">
        <v>871641</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356</v>
      </c>
      <c r="CE43" s="638"/>
      <c r="CF43" s="638"/>
      <c r="CG43" s="638"/>
      <c r="CH43" s="638"/>
      <c r="CI43" s="638"/>
      <c r="CJ43" s="638"/>
      <c r="CK43" s="638"/>
      <c r="CL43" s="638"/>
      <c r="CM43" s="638"/>
      <c r="CN43" s="638"/>
      <c r="CO43" s="638"/>
      <c r="CP43" s="638"/>
      <c r="CQ43" s="639"/>
      <c r="CR43" s="640">
        <v>159055</v>
      </c>
      <c r="CS43" s="659"/>
      <c r="CT43" s="659"/>
      <c r="CU43" s="659"/>
      <c r="CV43" s="659"/>
      <c r="CW43" s="659"/>
      <c r="CX43" s="659"/>
      <c r="CY43" s="660"/>
      <c r="CZ43" s="643">
        <v>0.5</v>
      </c>
      <c r="DA43" s="661"/>
      <c r="DB43" s="661"/>
      <c r="DC43" s="662"/>
      <c r="DD43" s="646">
        <v>131152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305</v>
      </c>
      <c r="CE44" s="654"/>
      <c r="CF44" s="637" t="s">
        <v>357</v>
      </c>
      <c r="CG44" s="638"/>
      <c r="CH44" s="638"/>
      <c r="CI44" s="638"/>
      <c r="CJ44" s="638"/>
      <c r="CK44" s="638"/>
      <c r="CL44" s="638"/>
      <c r="CM44" s="638"/>
      <c r="CN44" s="638"/>
      <c r="CO44" s="638"/>
      <c r="CP44" s="638"/>
      <c r="CQ44" s="639"/>
      <c r="CR44" s="640">
        <v>3903283</v>
      </c>
      <c r="CS44" s="641"/>
      <c r="CT44" s="641"/>
      <c r="CU44" s="641"/>
      <c r="CV44" s="641"/>
      <c r="CW44" s="641"/>
      <c r="CX44" s="641"/>
      <c r="CY44" s="642"/>
      <c r="CZ44" s="643">
        <v>12.7</v>
      </c>
      <c r="DA44" s="644"/>
      <c r="DB44" s="644"/>
      <c r="DC44" s="645"/>
      <c r="DD44" s="646">
        <v>841976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358</v>
      </c>
      <c r="CG45" s="638"/>
      <c r="CH45" s="638"/>
      <c r="CI45" s="638"/>
      <c r="CJ45" s="638"/>
      <c r="CK45" s="638"/>
      <c r="CL45" s="638"/>
      <c r="CM45" s="638"/>
      <c r="CN45" s="638"/>
      <c r="CO45" s="638"/>
      <c r="CP45" s="638"/>
      <c r="CQ45" s="639"/>
      <c r="CR45" s="640">
        <v>1342882</v>
      </c>
      <c r="CS45" s="659"/>
      <c r="CT45" s="659"/>
      <c r="CU45" s="659"/>
      <c r="CV45" s="659"/>
      <c r="CW45" s="659"/>
      <c r="CX45" s="659"/>
      <c r="CY45" s="660"/>
      <c r="CZ45" s="643">
        <v>4.4000000000000004</v>
      </c>
      <c r="DA45" s="661"/>
      <c r="DB45" s="661"/>
      <c r="DC45" s="662"/>
      <c r="DD45" s="646">
        <v>55057</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360</v>
      </c>
      <c r="CG46" s="638"/>
      <c r="CH46" s="638"/>
      <c r="CI46" s="638"/>
      <c r="CJ46" s="638"/>
      <c r="CK46" s="638"/>
      <c r="CL46" s="638"/>
      <c r="CM46" s="638"/>
      <c r="CN46" s="638"/>
      <c r="CO46" s="638"/>
      <c r="CP46" s="638"/>
      <c r="CQ46" s="639"/>
      <c r="CR46" s="640">
        <v>2494843</v>
      </c>
      <c r="CS46" s="641"/>
      <c r="CT46" s="641"/>
      <c r="CU46" s="641"/>
      <c r="CV46" s="641"/>
      <c r="CW46" s="641"/>
      <c r="CX46" s="641"/>
      <c r="CY46" s="642"/>
      <c r="CZ46" s="643">
        <v>8.1</v>
      </c>
      <c r="DA46" s="644"/>
      <c r="DB46" s="644"/>
      <c r="DC46" s="645"/>
      <c r="DD46" s="646">
        <v>783990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362</v>
      </c>
      <c r="CG47" s="638"/>
      <c r="CH47" s="638"/>
      <c r="CI47" s="638"/>
      <c r="CJ47" s="638"/>
      <c r="CK47" s="638"/>
      <c r="CL47" s="638"/>
      <c r="CM47" s="638"/>
      <c r="CN47" s="638"/>
      <c r="CO47" s="638"/>
      <c r="CP47" s="638"/>
      <c r="CQ47" s="639"/>
      <c r="CR47" s="640">
        <v>3389943</v>
      </c>
      <c r="CS47" s="659"/>
      <c r="CT47" s="659"/>
      <c r="CU47" s="659"/>
      <c r="CV47" s="659"/>
      <c r="CW47" s="659"/>
      <c r="CX47" s="659"/>
      <c r="CY47" s="660"/>
      <c r="CZ47" s="643">
        <v>11.1</v>
      </c>
      <c r="DA47" s="661"/>
      <c r="DB47" s="661"/>
      <c r="DC47" s="662"/>
      <c r="DD47" s="646">
        <v>29665</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363</v>
      </c>
      <c r="CD48" s="657"/>
      <c r="CE48" s="658"/>
      <c r="CF48" s="637" t="s">
        <v>364</v>
      </c>
      <c r="CG48" s="638"/>
      <c r="CH48" s="638"/>
      <c r="CI48" s="638"/>
      <c r="CJ48" s="638"/>
      <c r="CK48" s="638"/>
      <c r="CL48" s="638"/>
      <c r="CM48" s="638"/>
      <c r="CN48" s="638"/>
      <c r="CO48" s="638"/>
      <c r="CP48" s="638"/>
      <c r="CQ48" s="639"/>
      <c r="CR48" s="640" t="s">
        <v>365</v>
      </c>
      <c r="CS48" s="641"/>
      <c r="CT48" s="641"/>
      <c r="CU48" s="641"/>
      <c r="CV48" s="641"/>
      <c r="CW48" s="641"/>
      <c r="CX48" s="641"/>
      <c r="CY48" s="642"/>
      <c r="CZ48" s="643" t="s">
        <v>365</v>
      </c>
      <c r="DA48" s="644"/>
      <c r="DB48" s="644"/>
      <c r="DC48" s="645"/>
      <c r="DD48" s="646" t="s">
        <v>365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366</v>
      </c>
      <c r="CE49" s="622"/>
      <c r="CF49" s="622"/>
      <c r="CG49" s="622"/>
      <c r="CH49" s="622"/>
      <c r="CI49" s="622"/>
      <c r="CJ49" s="622"/>
      <c r="CK49" s="622"/>
      <c r="CL49" s="622"/>
      <c r="CM49" s="622"/>
      <c r="CN49" s="622"/>
      <c r="CO49" s="622"/>
      <c r="CP49" s="622"/>
      <c r="CQ49" s="623"/>
      <c r="CR49" s="624">
        <v>30638845</v>
      </c>
      <c r="CS49" s="625"/>
      <c r="CT49" s="625"/>
      <c r="CU49" s="625"/>
      <c r="CV49" s="625"/>
      <c r="CW49" s="625"/>
      <c r="CX49" s="625"/>
      <c r="CY49" s="626"/>
      <c r="CZ49" s="627">
        <v>100</v>
      </c>
      <c r="DA49" s="628"/>
      <c r="DB49" s="628"/>
      <c r="DC49" s="629"/>
      <c r="DD49" s="630">
        <v>19079930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EN6PQNZySDV5OLAvzb+vLkwwWVRJV1/eXO08hSGs+SY99GWd4KT2p492c6jJHh+kuSRCq1bkIg02yiV/cwJUxA==" saltValue="uSHsOzXvX9mc+XMOziEuL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7" t="s">
        <v>368</v>
      </c>
      <c r="DK2" s="1168"/>
      <c r="DL2" s="1168"/>
      <c r="DM2" s="1168"/>
      <c r="DN2" s="1168"/>
      <c r="DO2" s="1169"/>
      <c r="DP2" s="250"/>
      <c r="DQ2" s="1167" t="s">
        <v>369</v>
      </c>
      <c r="DR2" s="1168"/>
      <c r="DS2" s="1168"/>
      <c r="DT2" s="1168"/>
      <c r="DU2" s="1168"/>
      <c r="DV2" s="1168"/>
      <c r="DW2" s="1168"/>
      <c r="DX2" s="1168"/>
      <c r="DY2" s="1168"/>
      <c r="DZ2" s="1169"/>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370</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372</v>
      </c>
      <c r="B5" s="1051"/>
      <c r="C5" s="1051"/>
      <c r="D5" s="1051"/>
      <c r="E5" s="1051"/>
      <c r="F5" s="1051"/>
      <c r="G5" s="1051"/>
      <c r="H5" s="1051"/>
      <c r="I5" s="1051"/>
      <c r="J5" s="1051"/>
      <c r="K5" s="1051"/>
      <c r="L5" s="1051"/>
      <c r="M5" s="1051"/>
      <c r="N5" s="1051"/>
      <c r="O5" s="1051"/>
      <c r="P5" s="1052"/>
      <c r="Q5" s="1056" t="s">
        <v>373</v>
      </c>
      <c r="R5" s="1057"/>
      <c r="S5" s="1057"/>
      <c r="T5" s="1057"/>
      <c r="U5" s="1058"/>
      <c r="V5" s="1056" t="s">
        <v>374</v>
      </c>
      <c r="W5" s="1057"/>
      <c r="X5" s="1057"/>
      <c r="Y5" s="1057"/>
      <c r="Z5" s="1058"/>
      <c r="AA5" s="1056" t="s">
        <v>375</v>
      </c>
      <c r="AB5" s="1057"/>
      <c r="AC5" s="1057"/>
      <c r="AD5" s="1057"/>
      <c r="AE5" s="1057"/>
      <c r="AF5" s="1170" t="s">
        <v>376</v>
      </c>
      <c r="AG5" s="1057"/>
      <c r="AH5" s="1057"/>
      <c r="AI5" s="1057"/>
      <c r="AJ5" s="1072"/>
      <c r="AK5" s="1057" t="s">
        <v>377</v>
      </c>
      <c r="AL5" s="1057"/>
      <c r="AM5" s="1057"/>
      <c r="AN5" s="1057"/>
      <c r="AO5" s="1058"/>
      <c r="AP5" s="1056" t="s">
        <v>378</v>
      </c>
      <c r="AQ5" s="1057"/>
      <c r="AR5" s="1057"/>
      <c r="AS5" s="1057"/>
      <c r="AT5" s="1058"/>
      <c r="AU5" s="1056" t="s">
        <v>379</v>
      </c>
      <c r="AV5" s="1057"/>
      <c r="AW5" s="1057"/>
      <c r="AX5" s="1057"/>
      <c r="AY5" s="1072"/>
      <c r="AZ5" s="257"/>
      <c r="BA5" s="257"/>
      <c r="BB5" s="257"/>
      <c r="BC5" s="257"/>
      <c r="BD5" s="257"/>
      <c r="BE5" s="258"/>
      <c r="BF5" s="258"/>
      <c r="BG5" s="258"/>
      <c r="BH5" s="258"/>
      <c r="BI5" s="258"/>
      <c r="BJ5" s="258"/>
      <c r="BK5" s="258"/>
      <c r="BL5" s="258"/>
      <c r="BM5" s="258"/>
      <c r="BN5" s="258"/>
      <c r="BO5" s="258"/>
      <c r="BP5" s="258"/>
      <c r="BQ5" s="1050" t="s">
        <v>380</v>
      </c>
      <c r="BR5" s="1051"/>
      <c r="BS5" s="1051"/>
      <c r="BT5" s="1051"/>
      <c r="BU5" s="1051"/>
      <c r="BV5" s="1051"/>
      <c r="BW5" s="1051"/>
      <c r="BX5" s="1051"/>
      <c r="BY5" s="1051"/>
      <c r="BZ5" s="1051"/>
      <c r="CA5" s="1051"/>
      <c r="CB5" s="1051"/>
      <c r="CC5" s="1051"/>
      <c r="CD5" s="1051"/>
      <c r="CE5" s="1051"/>
      <c r="CF5" s="1051"/>
      <c r="CG5" s="1052"/>
      <c r="CH5" s="1056" t="s">
        <v>381</v>
      </c>
      <c r="CI5" s="1057"/>
      <c r="CJ5" s="1057"/>
      <c r="CK5" s="1057"/>
      <c r="CL5" s="1058"/>
      <c r="CM5" s="1056" t="s">
        <v>382</v>
      </c>
      <c r="CN5" s="1057"/>
      <c r="CO5" s="1057"/>
      <c r="CP5" s="1057"/>
      <c r="CQ5" s="1058"/>
      <c r="CR5" s="1056" t="s">
        <v>383</v>
      </c>
      <c r="CS5" s="1057"/>
      <c r="CT5" s="1057"/>
      <c r="CU5" s="1057"/>
      <c r="CV5" s="1058"/>
      <c r="CW5" s="1056" t="s">
        <v>384</v>
      </c>
      <c r="CX5" s="1057"/>
      <c r="CY5" s="1057"/>
      <c r="CZ5" s="1057"/>
      <c r="DA5" s="1058"/>
      <c r="DB5" s="1056" t="s">
        <v>385</v>
      </c>
      <c r="DC5" s="1057"/>
      <c r="DD5" s="1057"/>
      <c r="DE5" s="1057"/>
      <c r="DF5" s="1058"/>
      <c r="DG5" s="1155" t="s">
        <v>386</v>
      </c>
      <c r="DH5" s="1156"/>
      <c r="DI5" s="1156"/>
      <c r="DJ5" s="1156"/>
      <c r="DK5" s="1157"/>
      <c r="DL5" s="1155" t="s">
        <v>387</v>
      </c>
      <c r="DM5" s="1156"/>
      <c r="DN5" s="1156"/>
      <c r="DO5" s="1156"/>
      <c r="DP5" s="1157"/>
      <c r="DQ5" s="1056" t="s">
        <v>388</v>
      </c>
      <c r="DR5" s="1057"/>
      <c r="DS5" s="1057"/>
      <c r="DT5" s="1057"/>
      <c r="DU5" s="1058"/>
      <c r="DV5" s="1056" t="s">
        <v>379</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1"/>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8"/>
      <c r="DH6" s="1159"/>
      <c r="DI6" s="1159"/>
      <c r="DJ6" s="1159"/>
      <c r="DK6" s="1160"/>
      <c r="DL6" s="1158"/>
      <c r="DM6" s="1159"/>
      <c r="DN6" s="1159"/>
      <c r="DO6" s="1159"/>
      <c r="DP6" s="1160"/>
      <c r="DQ6" s="1059"/>
      <c r="DR6" s="1060"/>
      <c r="DS6" s="1060"/>
      <c r="DT6" s="1060"/>
      <c r="DU6" s="1061"/>
      <c r="DV6" s="1059"/>
      <c r="DW6" s="1060"/>
      <c r="DX6" s="1060"/>
      <c r="DY6" s="1060"/>
      <c r="DZ6" s="1073"/>
      <c r="EA6" s="255"/>
    </row>
    <row r="7" spans="1:131" s="256" customFormat="1" ht="26.25" customHeight="1" thickTop="1" x14ac:dyDescent="0.15">
      <c r="A7" s="259">
        <v>1</v>
      </c>
      <c r="B7" s="1105" t="s">
        <v>389</v>
      </c>
      <c r="C7" s="1106"/>
      <c r="D7" s="1106"/>
      <c r="E7" s="1106"/>
      <c r="F7" s="1106"/>
      <c r="G7" s="1106"/>
      <c r="H7" s="1106"/>
      <c r="I7" s="1106"/>
      <c r="J7" s="1106"/>
      <c r="K7" s="1106"/>
      <c r="L7" s="1106"/>
      <c r="M7" s="1106"/>
      <c r="N7" s="1106"/>
      <c r="O7" s="1106"/>
      <c r="P7" s="1107"/>
      <c r="Q7" s="1161">
        <v>31308</v>
      </c>
      <c r="R7" s="1162"/>
      <c r="S7" s="1162"/>
      <c r="T7" s="1162"/>
      <c r="U7" s="1162"/>
      <c r="V7" s="1162">
        <v>30617</v>
      </c>
      <c r="W7" s="1162"/>
      <c r="X7" s="1162"/>
      <c r="Y7" s="1162"/>
      <c r="Z7" s="1162"/>
      <c r="AA7" s="1162">
        <v>691</v>
      </c>
      <c r="AB7" s="1162"/>
      <c r="AC7" s="1162"/>
      <c r="AD7" s="1162"/>
      <c r="AE7" s="1163"/>
      <c r="AF7" s="1164">
        <v>481</v>
      </c>
      <c r="AG7" s="1165"/>
      <c r="AH7" s="1165"/>
      <c r="AI7" s="1165"/>
      <c r="AJ7" s="1166"/>
      <c r="AK7" s="1147" t="s">
        <v>601</v>
      </c>
      <c r="AL7" s="1145"/>
      <c r="AM7" s="1145"/>
      <c r="AN7" s="1145"/>
      <c r="AO7" s="1148"/>
      <c r="AP7" s="1149">
        <v>38577</v>
      </c>
      <c r="AQ7" s="1149"/>
      <c r="AR7" s="1149"/>
      <c r="AS7" s="1149"/>
      <c r="AT7" s="1149"/>
      <c r="AU7" s="1150"/>
      <c r="AV7" s="1150"/>
      <c r="AW7" s="1150"/>
      <c r="AX7" s="1150"/>
      <c r="AY7" s="1151"/>
      <c r="AZ7" s="253"/>
      <c r="BA7" s="253"/>
      <c r="BB7" s="253"/>
      <c r="BC7" s="253"/>
      <c r="BD7" s="253"/>
      <c r="BE7" s="254"/>
      <c r="BF7" s="254"/>
      <c r="BG7" s="254"/>
      <c r="BH7" s="254"/>
      <c r="BI7" s="254"/>
      <c r="BJ7" s="254"/>
      <c r="BK7" s="254"/>
      <c r="BL7" s="254"/>
      <c r="BM7" s="254"/>
      <c r="BN7" s="254"/>
      <c r="BO7" s="254"/>
      <c r="BP7" s="254"/>
      <c r="BQ7" s="260">
        <v>1</v>
      </c>
      <c r="BR7" s="261"/>
      <c r="BS7" s="1152" t="s">
        <v>587</v>
      </c>
      <c r="BT7" s="1153"/>
      <c r="BU7" s="1153"/>
      <c r="BV7" s="1153"/>
      <c r="BW7" s="1153"/>
      <c r="BX7" s="1153"/>
      <c r="BY7" s="1153"/>
      <c r="BZ7" s="1153"/>
      <c r="CA7" s="1153"/>
      <c r="CB7" s="1153"/>
      <c r="CC7" s="1153"/>
      <c r="CD7" s="1153"/>
      <c r="CE7" s="1153"/>
      <c r="CF7" s="1153"/>
      <c r="CG7" s="1154"/>
      <c r="CH7" s="1144">
        <v>0</v>
      </c>
      <c r="CI7" s="1145"/>
      <c r="CJ7" s="1145"/>
      <c r="CK7" s="1145"/>
      <c r="CL7" s="1146"/>
      <c r="CM7" s="1144">
        <v>5</v>
      </c>
      <c r="CN7" s="1145"/>
      <c r="CO7" s="1145"/>
      <c r="CP7" s="1145"/>
      <c r="CQ7" s="1146"/>
      <c r="CR7" s="1144">
        <v>5</v>
      </c>
      <c r="CS7" s="1145"/>
      <c r="CT7" s="1145"/>
      <c r="CU7" s="1145"/>
      <c r="CV7" s="1146"/>
      <c r="CW7" s="1144">
        <v>0</v>
      </c>
      <c r="CX7" s="1145"/>
      <c r="CY7" s="1145"/>
      <c r="CZ7" s="1145"/>
      <c r="DA7" s="1146"/>
      <c r="DB7" s="1144" t="s">
        <v>521</v>
      </c>
      <c r="DC7" s="1145"/>
      <c r="DD7" s="1145"/>
      <c r="DE7" s="1145"/>
      <c r="DF7" s="1146"/>
      <c r="DG7" s="1144" t="s">
        <v>521</v>
      </c>
      <c r="DH7" s="1145"/>
      <c r="DI7" s="1145"/>
      <c r="DJ7" s="1145"/>
      <c r="DK7" s="1146"/>
      <c r="DL7" s="1144" t="s">
        <v>521</v>
      </c>
      <c r="DM7" s="1145"/>
      <c r="DN7" s="1145"/>
      <c r="DO7" s="1145"/>
      <c r="DP7" s="1146"/>
      <c r="DQ7" s="1144" t="s">
        <v>521</v>
      </c>
      <c r="DR7" s="1145"/>
      <c r="DS7" s="1145"/>
      <c r="DT7" s="1145"/>
      <c r="DU7" s="1146"/>
      <c r="DV7" s="1172"/>
      <c r="DW7" s="1173"/>
      <c r="DX7" s="1173"/>
      <c r="DY7" s="1173"/>
      <c r="DZ7" s="1174"/>
      <c r="EA7" s="255"/>
    </row>
    <row r="8" spans="1:131" s="256" customFormat="1" ht="26.25" customHeight="1" x14ac:dyDescent="0.15">
      <c r="A8" s="262">
        <v>2</v>
      </c>
      <c r="B8" s="1092" t="s">
        <v>390</v>
      </c>
      <c r="C8" s="1093"/>
      <c r="D8" s="1093"/>
      <c r="E8" s="1093"/>
      <c r="F8" s="1093"/>
      <c r="G8" s="1093"/>
      <c r="H8" s="1093"/>
      <c r="I8" s="1093"/>
      <c r="J8" s="1093"/>
      <c r="K8" s="1093"/>
      <c r="L8" s="1093"/>
      <c r="M8" s="1093"/>
      <c r="N8" s="1093"/>
      <c r="O8" s="1093"/>
      <c r="P8" s="1094"/>
      <c r="Q8" s="1098">
        <v>6</v>
      </c>
      <c r="R8" s="1099"/>
      <c r="S8" s="1099"/>
      <c r="T8" s="1099"/>
      <c r="U8" s="1099"/>
      <c r="V8" s="1099">
        <v>6</v>
      </c>
      <c r="W8" s="1099"/>
      <c r="X8" s="1099"/>
      <c r="Y8" s="1099"/>
      <c r="Z8" s="1099"/>
      <c r="AA8" s="1099">
        <v>0</v>
      </c>
      <c r="AB8" s="1099"/>
      <c r="AC8" s="1099"/>
      <c r="AD8" s="1099"/>
      <c r="AE8" s="1100"/>
      <c r="AF8" s="1074">
        <v>0</v>
      </c>
      <c r="AG8" s="1075"/>
      <c r="AH8" s="1075"/>
      <c r="AI8" s="1075"/>
      <c r="AJ8" s="1076"/>
      <c r="AK8" s="1143" t="s">
        <v>601</v>
      </c>
      <c r="AL8" s="1045"/>
      <c r="AM8" s="1045"/>
      <c r="AN8" s="1045"/>
      <c r="AO8" s="1141"/>
      <c r="AP8" s="1142">
        <v>1</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588</v>
      </c>
      <c r="BT8" s="1070"/>
      <c r="BU8" s="1070"/>
      <c r="BV8" s="1070"/>
      <c r="BW8" s="1070"/>
      <c r="BX8" s="1070"/>
      <c r="BY8" s="1070"/>
      <c r="BZ8" s="1070"/>
      <c r="CA8" s="1070"/>
      <c r="CB8" s="1070"/>
      <c r="CC8" s="1070"/>
      <c r="CD8" s="1070"/>
      <c r="CE8" s="1070"/>
      <c r="CF8" s="1070"/>
      <c r="CG8" s="1071"/>
      <c r="CH8" s="1044">
        <v>2</v>
      </c>
      <c r="CI8" s="1045"/>
      <c r="CJ8" s="1045"/>
      <c r="CK8" s="1045"/>
      <c r="CL8" s="1046"/>
      <c r="CM8" s="1044">
        <v>210</v>
      </c>
      <c r="CN8" s="1045"/>
      <c r="CO8" s="1045"/>
      <c r="CP8" s="1045"/>
      <c r="CQ8" s="1046"/>
      <c r="CR8" s="1044">
        <v>60</v>
      </c>
      <c r="CS8" s="1045"/>
      <c r="CT8" s="1045"/>
      <c r="CU8" s="1045"/>
      <c r="CV8" s="1046"/>
      <c r="CW8" s="1044" t="s">
        <v>603</v>
      </c>
      <c r="CX8" s="1045"/>
      <c r="CY8" s="1045"/>
      <c r="CZ8" s="1045"/>
      <c r="DA8" s="1046"/>
      <c r="DB8" s="1044" t="s">
        <v>521</v>
      </c>
      <c r="DC8" s="1045"/>
      <c r="DD8" s="1045"/>
      <c r="DE8" s="1045"/>
      <c r="DF8" s="1046"/>
      <c r="DG8" s="1044" t="s">
        <v>521</v>
      </c>
      <c r="DH8" s="1045"/>
      <c r="DI8" s="1045"/>
      <c r="DJ8" s="1045"/>
      <c r="DK8" s="1046"/>
      <c r="DL8" s="1044" t="s">
        <v>521</v>
      </c>
      <c r="DM8" s="1045"/>
      <c r="DN8" s="1045"/>
      <c r="DO8" s="1045"/>
      <c r="DP8" s="1046"/>
      <c r="DQ8" s="1044" t="s">
        <v>521</v>
      </c>
      <c r="DR8" s="1045"/>
      <c r="DS8" s="1045"/>
      <c r="DT8" s="1045"/>
      <c r="DU8" s="1046"/>
      <c r="DV8" s="1047"/>
      <c r="DW8" s="1048"/>
      <c r="DX8" s="1048"/>
      <c r="DY8" s="1048"/>
      <c r="DZ8" s="1049"/>
      <c r="EA8" s="255"/>
    </row>
    <row r="9" spans="1:131" s="256" customFormat="1" ht="26.25" customHeight="1" x14ac:dyDescent="0.15">
      <c r="A9" s="262">
        <v>3</v>
      </c>
      <c r="B9" s="1092" t="s">
        <v>391</v>
      </c>
      <c r="C9" s="1093"/>
      <c r="D9" s="1093"/>
      <c r="E9" s="1093"/>
      <c r="F9" s="1093"/>
      <c r="G9" s="1093"/>
      <c r="H9" s="1093"/>
      <c r="I9" s="1093"/>
      <c r="J9" s="1093"/>
      <c r="K9" s="1093"/>
      <c r="L9" s="1093"/>
      <c r="M9" s="1093"/>
      <c r="N9" s="1093"/>
      <c r="O9" s="1093"/>
      <c r="P9" s="1094"/>
      <c r="Q9" s="1098">
        <v>27</v>
      </c>
      <c r="R9" s="1099"/>
      <c r="S9" s="1099"/>
      <c r="T9" s="1099"/>
      <c r="U9" s="1099"/>
      <c r="V9" s="1099">
        <v>27</v>
      </c>
      <c r="W9" s="1099"/>
      <c r="X9" s="1099"/>
      <c r="Y9" s="1099"/>
      <c r="Z9" s="1099"/>
      <c r="AA9" s="1099">
        <v>0</v>
      </c>
      <c r="AB9" s="1099"/>
      <c r="AC9" s="1099"/>
      <c r="AD9" s="1099"/>
      <c r="AE9" s="1100"/>
      <c r="AF9" s="1074">
        <v>0</v>
      </c>
      <c r="AG9" s="1075"/>
      <c r="AH9" s="1075"/>
      <c r="AI9" s="1075"/>
      <c r="AJ9" s="1076"/>
      <c r="AK9" s="1143">
        <v>5</v>
      </c>
      <c r="AL9" s="1045"/>
      <c r="AM9" s="1045"/>
      <c r="AN9" s="1045"/>
      <c r="AO9" s="1141"/>
      <c r="AP9" s="1142" t="s">
        <v>603</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t="s">
        <v>589</v>
      </c>
      <c r="BT9" s="1070"/>
      <c r="BU9" s="1070"/>
      <c r="BV9" s="1070"/>
      <c r="BW9" s="1070"/>
      <c r="BX9" s="1070"/>
      <c r="BY9" s="1070"/>
      <c r="BZ9" s="1070"/>
      <c r="CA9" s="1070"/>
      <c r="CB9" s="1070"/>
      <c r="CC9" s="1070"/>
      <c r="CD9" s="1070"/>
      <c r="CE9" s="1070"/>
      <c r="CF9" s="1070"/>
      <c r="CG9" s="1071"/>
      <c r="CH9" s="1044">
        <v>6</v>
      </c>
      <c r="CI9" s="1045"/>
      <c r="CJ9" s="1045"/>
      <c r="CK9" s="1045"/>
      <c r="CL9" s="1046"/>
      <c r="CM9" s="1044">
        <v>87</v>
      </c>
      <c r="CN9" s="1045"/>
      <c r="CO9" s="1045"/>
      <c r="CP9" s="1045"/>
      <c r="CQ9" s="1046"/>
      <c r="CR9" s="1044">
        <v>10</v>
      </c>
      <c r="CS9" s="1045"/>
      <c r="CT9" s="1045"/>
      <c r="CU9" s="1045"/>
      <c r="CV9" s="1046"/>
      <c r="CW9" s="1044" t="s">
        <v>603</v>
      </c>
      <c r="CX9" s="1045"/>
      <c r="CY9" s="1045"/>
      <c r="CZ9" s="1045"/>
      <c r="DA9" s="1046"/>
      <c r="DB9" s="1044" t="s">
        <v>521</v>
      </c>
      <c r="DC9" s="1045"/>
      <c r="DD9" s="1045"/>
      <c r="DE9" s="1045"/>
      <c r="DF9" s="1046"/>
      <c r="DG9" s="1044" t="s">
        <v>521</v>
      </c>
      <c r="DH9" s="1045"/>
      <c r="DI9" s="1045"/>
      <c r="DJ9" s="1045"/>
      <c r="DK9" s="1046"/>
      <c r="DL9" s="1044" t="s">
        <v>521</v>
      </c>
      <c r="DM9" s="1045"/>
      <c r="DN9" s="1045"/>
      <c r="DO9" s="1045"/>
      <c r="DP9" s="1046"/>
      <c r="DQ9" s="1044" t="s">
        <v>521</v>
      </c>
      <c r="DR9" s="1045"/>
      <c r="DS9" s="1045"/>
      <c r="DT9" s="1045"/>
      <c r="DU9" s="1046"/>
      <c r="DV9" s="1047"/>
      <c r="DW9" s="1048"/>
      <c r="DX9" s="1048"/>
      <c r="DY9" s="1048"/>
      <c r="DZ9" s="1049"/>
      <c r="EA9" s="255"/>
    </row>
    <row r="10" spans="1:131" s="256" customFormat="1" ht="26.25" customHeight="1" x14ac:dyDescent="0.15">
      <c r="A10" s="262">
        <v>4</v>
      </c>
      <c r="B10" s="1092" t="s">
        <v>392</v>
      </c>
      <c r="C10" s="1093"/>
      <c r="D10" s="1093"/>
      <c r="E10" s="1093"/>
      <c r="F10" s="1093"/>
      <c r="G10" s="1093"/>
      <c r="H10" s="1093"/>
      <c r="I10" s="1093"/>
      <c r="J10" s="1093"/>
      <c r="K10" s="1093"/>
      <c r="L10" s="1093"/>
      <c r="M10" s="1093"/>
      <c r="N10" s="1093"/>
      <c r="O10" s="1093"/>
      <c r="P10" s="1094"/>
      <c r="Q10" s="1098">
        <v>12</v>
      </c>
      <c r="R10" s="1099"/>
      <c r="S10" s="1099"/>
      <c r="T10" s="1099"/>
      <c r="U10" s="1099"/>
      <c r="V10" s="1099">
        <v>12</v>
      </c>
      <c r="W10" s="1099"/>
      <c r="X10" s="1099"/>
      <c r="Y10" s="1099"/>
      <c r="Z10" s="1099"/>
      <c r="AA10" s="1099" t="s">
        <v>604</v>
      </c>
      <c r="AB10" s="1099"/>
      <c r="AC10" s="1099"/>
      <c r="AD10" s="1099"/>
      <c r="AE10" s="1100"/>
      <c r="AF10" s="1074" t="s">
        <v>128</v>
      </c>
      <c r="AG10" s="1075"/>
      <c r="AH10" s="1075"/>
      <c r="AI10" s="1075"/>
      <c r="AJ10" s="1076"/>
      <c r="AK10" s="1143">
        <v>6</v>
      </c>
      <c r="AL10" s="1045"/>
      <c r="AM10" s="1045"/>
      <c r="AN10" s="1045"/>
      <c r="AO10" s="1141"/>
      <c r="AP10" s="1142" t="s">
        <v>603</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t="s">
        <v>590</v>
      </c>
      <c r="BT10" s="1070"/>
      <c r="BU10" s="1070"/>
      <c r="BV10" s="1070"/>
      <c r="BW10" s="1070"/>
      <c r="BX10" s="1070"/>
      <c r="BY10" s="1070"/>
      <c r="BZ10" s="1070"/>
      <c r="CA10" s="1070"/>
      <c r="CB10" s="1070"/>
      <c r="CC10" s="1070"/>
      <c r="CD10" s="1070"/>
      <c r="CE10" s="1070"/>
      <c r="CF10" s="1070"/>
      <c r="CG10" s="1071"/>
      <c r="CH10" s="1044">
        <v>3</v>
      </c>
      <c r="CI10" s="1045"/>
      <c r="CJ10" s="1045"/>
      <c r="CK10" s="1045"/>
      <c r="CL10" s="1046"/>
      <c r="CM10" s="1044">
        <v>156</v>
      </c>
      <c r="CN10" s="1045"/>
      <c r="CO10" s="1045"/>
      <c r="CP10" s="1045"/>
      <c r="CQ10" s="1046"/>
      <c r="CR10" s="1044">
        <v>45</v>
      </c>
      <c r="CS10" s="1045"/>
      <c r="CT10" s="1045"/>
      <c r="CU10" s="1045"/>
      <c r="CV10" s="1046"/>
      <c r="CW10" s="1044">
        <v>20</v>
      </c>
      <c r="CX10" s="1045"/>
      <c r="CY10" s="1045"/>
      <c r="CZ10" s="1045"/>
      <c r="DA10" s="1046"/>
      <c r="DB10" s="1044" t="s">
        <v>521</v>
      </c>
      <c r="DC10" s="1045"/>
      <c r="DD10" s="1045"/>
      <c r="DE10" s="1045"/>
      <c r="DF10" s="1046"/>
      <c r="DG10" s="1044" t="s">
        <v>521</v>
      </c>
      <c r="DH10" s="1045"/>
      <c r="DI10" s="1045"/>
      <c r="DJ10" s="1045"/>
      <c r="DK10" s="1046"/>
      <c r="DL10" s="1044" t="s">
        <v>521</v>
      </c>
      <c r="DM10" s="1045"/>
      <c r="DN10" s="1045"/>
      <c r="DO10" s="1045"/>
      <c r="DP10" s="1046"/>
      <c r="DQ10" s="1044" t="s">
        <v>521</v>
      </c>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3"/>
      <c r="AL11" s="1045"/>
      <c r="AM11" s="1045"/>
      <c r="AN11" s="1045"/>
      <c r="AO11" s="1141"/>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t="s">
        <v>591</v>
      </c>
      <c r="BT11" s="1070"/>
      <c r="BU11" s="1070"/>
      <c r="BV11" s="1070"/>
      <c r="BW11" s="1070"/>
      <c r="BX11" s="1070"/>
      <c r="BY11" s="1070"/>
      <c r="BZ11" s="1070"/>
      <c r="CA11" s="1070"/>
      <c r="CB11" s="1070"/>
      <c r="CC11" s="1070"/>
      <c r="CD11" s="1070"/>
      <c r="CE11" s="1070"/>
      <c r="CF11" s="1070"/>
      <c r="CG11" s="1071"/>
      <c r="CH11" s="1044">
        <v>-39</v>
      </c>
      <c r="CI11" s="1045"/>
      <c r="CJ11" s="1045"/>
      <c r="CK11" s="1045"/>
      <c r="CL11" s="1046"/>
      <c r="CM11" s="1044">
        <v>-50</v>
      </c>
      <c r="CN11" s="1045"/>
      <c r="CO11" s="1045"/>
      <c r="CP11" s="1045"/>
      <c r="CQ11" s="1046"/>
      <c r="CR11" s="1044">
        <v>9</v>
      </c>
      <c r="CS11" s="1045"/>
      <c r="CT11" s="1045"/>
      <c r="CU11" s="1045"/>
      <c r="CV11" s="1046"/>
      <c r="CW11" s="1044" t="s">
        <v>603</v>
      </c>
      <c r="CX11" s="1045"/>
      <c r="CY11" s="1045"/>
      <c r="CZ11" s="1045"/>
      <c r="DA11" s="1046"/>
      <c r="DB11" s="1044" t="s">
        <v>521</v>
      </c>
      <c r="DC11" s="1045"/>
      <c r="DD11" s="1045"/>
      <c r="DE11" s="1045"/>
      <c r="DF11" s="1046"/>
      <c r="DG11" s="1044" t="s">
        <v>521</v>
      </c>
      <c r="DH11" s="1045"/>
      <c r="DI11" s="1045"/>
      <c r="DJ11" s="1045"/>
      <c r="DK11" s="1046"/>
      <c r="DL11" s="1044" t="s">
        <v>521</v>
      </c>
      <c r="DM11" s="1045"/>
      <c r="DN11" s="1045"/>
      <c r="DO11" s="1045"/>
      <c r="DP11" s="1046"/>
      <c r="DQ11" s="1044" t="s">
        <v>521</v>
      </c>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3"/>
      <c r="AL12" s="1045"/>
      <c r="AM12" s="1045"/>
      <c r="AN12" s="1045"/>
      <c r="AO12" s="1141"/>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t="s">
        <v>592</v>
      </c>
      <c r="BT12" s="1070"/>
      <c r="BU12" s="1070"/>
      <c r="BV12" s="1070"/>
      <c r="BW12" s="1070"/>
      <c r="BX12" s="1070"/>
      <c r="BY12" s="1070"/>
      <c r="BZ12" s="1070"/>
      <c r="CA12" s="1070"/>
      <c r="CB12" s="1070"/>
      <c r="CC12" s="1070"/>
      <c r="CD12" s="1070"/>
      <c r="CE12" s="1070"/>
      <c r="CF12" s="1070"/>
      <c r="CG12" s="1071"/>
      <c r="CH12" s="1044">
        <v>2</v>
      </c>
      <c r="CI12" s="1045"/>
      <c r="CJ12" s="1045"/>
      <c r="CK12" s="1045"/>
      <c r="CL12" s="1046"/>
      <c r="CM12" s="1044">
        <v>112</v>
      </c>
      <c r="CN12" s="1045"/>
      <c r="CO12" s="1045"/>
      <c r="CP12" s="1045"/>
      <c r="CQ12" s="1046"/>
      <c r="CR12" s="1044">
        <v>51</v>
      </c>
      <c r="CS12" s="1045"/>
      <c r="CT12" s="1045"/>
      <c r="CU12" s="1045"/>
      <c r="CV12" s="1046"/>
      <c r="CW12" s="1044" t="s">
        <v>603</v>
      </c>
      <c r="CX12" s="1045"/>
      <c r="CY12" s="1045"/>
      <c r="CZ12" s="1045"/>
      <c r="DA12" s="1046"/>
      <c r="DB12" s="1044" t="s">
        <v>521</v>
      </c>
      <c r="DC12" s="1045"/>
      <c r="DD12" s="1045"/>
      <c r="DE12" s="1045"/>
      <c r="DF12" s="1046"/>
      <c r="DG12" s="1044" t="s">
        <v>521</v>
      </c>
      <c r="DH12" s="1045"/>
      <c r="DI12" s="1045"/>
      <c r="DJ12" s="1045"/>
      <c r="DK12" s="1046"/>
      <c r="DL12" s="1044" t="s">
        <v>521</v>
      </c>
      <c r="DM12" s="1045"/>
      <c r="DN12" s="1045"/>
      <c r="DO12" s="1045"/>
      <c r="DP12" s="1046"/>
      <c r="DQ12" s="1044" t="s">
        <v>521</v>
      </c>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3"/>
      <c r="AL13" s="1045"/>
      <c r="AM13" s="1045"/>
      <c r="AN13" s="1045"/>
      <c r="AO13" s="1141"/>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t="s">
        <v>593</v>
      </c>
      <c r="BT13" s="1070"/>
      <c r="BU13" s="1070"/>
      <c r="BV13" s="1070"/>
      <c r="BW13" s="1070"/>
      <c r="BX13" s="1070"/>
      <c r="BY13" s="1070"/>
      <c r="BZ13" s="1070"/>
      <c r="CA13" s="1070"/>
      <c r="CB13" s="1070"/>
      <c r="CC13" s="1070"/>
      <c r="CD13" s="1070"/>
      <c r="CE13" s="1070"/>
      <c r="CF13" s="1070"/>
      <c r="CG13" s="1071"/>
      <c r="CH13" s="1044">
        <v>23</v>
      </c>
      <c r="CI13" s="1045"/>
      <c r="CJ13" s="1045"/>
      <c r="CK13" s="1045"/>
      <c r="CL13" s="1046"/>
      <c r="CM13" s="1044">
        <v>165</v>
      </c>
      <c r="CN13" s="1045"/>
      <c r="CO13" s="1045"/>
      <c r="CP13" s="1045"/>
      <c r="CQ13" s="1046"/>
      <c r="CR13" s="1044">
        <v>25</v>
      </c>
      <c r="CS13" s="1045"/>
      <c r="CT13" s="1045"/>
      <c r="CU13" s="1045"/>
      <c r="CV13" s="1046"/>
      <c r="CW13" s="1044" t="s">
        <v>603</v>
      </c>
      <c r="CX13" s="1045"/>
      <c r="CY13" s="1045"/>
      <c r="CZ13" s="1045"/>
      <c r="DA13" s="1046"/>
      <c r="DB13" s="1044" t="s">
        <v>521</v>
      </c>
      <c r="DC13" s="1045"/>
      <c r="DD13" s="1045"/>
      <c r="DE13" s="1045"/>
      <c r="DF13" s="1046"/>
      <c r="DG13" s="1044" t="s">
        <v>521</v>
      </c>
      <c r="DH13" s="1045"/>
      <c r="DI13" s="1045"/>
      <c r="DJ13" s="1045"/>
      <c r="DK13" s="1046"/>
      <c r="DL13" s="1044" t="s">
        <v>521</v>
      </c>
      <c r="DM13" s="1045"/>
      <c r="DN13" s="1045"/>
      <c r="DO13" s="1045"/>
      <c r="DP13" s="1046"/>
      <c r="DQ13" s="1044" t="s">
        <v>521</v>
      </c>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3"/>
      <c r="AL14" s="1045"/>
      <c r="AM14" s="1045"/>
      <c r="AN14" s="1045"/>
      <c r="AO14" s="1141"/>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t="s">
        <v>594</v>
      </c>
      <c r="BT14" s="1070"/>
      <c r="BU14" s="1070"/>
      <c r="BV14" s="1070"/>
      <c r="BW14" s="1070"/>
      <c r="BX14" s="1070"/>
      <c r="BY14" s="1070"/>
      <c r="BZ14" s="1070"/>
      <c r="CA14" s="1070"/>
      <c r="CB14" s="1070"/>
      <c r="CC14" s="1070"/>
      <c r="CD14" s="1070"/>
      <c r="CE14" s="1070"/>
      <c r="CF14" s="1070"/>
      <c r="CG14" s="1071"/>
      <c r="CH14" s="1044">
        <v>2</v>
      </c>
      <c r="CI14" s="1045"/>
      <c r="CJ14" s="1045"/>
      <c r="CK14" s="1045"/>
      <c r="CL14" s="1046"/>
      <c r="CM14" s="1044">
        <v>54</v>
      </c>
      <c r="CN14" s="1045"/>
      <c r="CO14" s="1045"/>
      <c r="CP14" s="1045"/>
      <c r="CQ14" s="1046"/>
      <c r="CR14" s="1044">
        <v>10</v>
      </c>
      <c r="CS14" s="1045"/>
      <c r="CT14" s="1045"/>
      <c r="CU14" s="1045"/>
      <c r="CV14" s="1046"/>
      <c r="CW14" s="1044" t="s">
        <v>603</v>
      </c>
      <c r="CX14" s="1045"/>
      <c r="CY14" s="1045"/>
      <c r="CZ14" s="1045"/>
      <c r="DA14" s="1046"/>
      <c r="DB14" s="1044" t="s">
        <v>521</v>
      </c>
      <c r="DC14" s="1045"/>
      <c r="DD14" s="1045"/>
      <c r="DE14" s="1045"/>
      <c r="DF14" s="1046"/>
      <c r="DG14" s="1044" t="s">
        <v>521</v>
      </c>
      <c r="DH14" s="1045"/>
      <c r="DI14" s="1045"/>
      <c r="DJ14" s="1045"/>
      <c r="DK14" s="1046"/>
      <c r="DL14" s="1044" t="s">
        <v>521</v>
      </c>
      <c r="DM14" s="1045"/>
      <c r="DN14" s="1045"/>
      <c r="DO14" s="1045"/>
      <c r="DP14" s="1046"/>
      <c r="DQ14" s="1044" t="s">
        <v>521</v>
      </c>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t="s">
        <v>595</v>
      </c>
      <c r="BT15" s="1070"/>
      <c r="BU15" s="1070"/>
      <c r="BV15" s="1070"/>
      <c r="BW15" s="1070"/>
      <c r="BX15" s="1070"/>
      <c r="BY15" s="1070"/>
      <c r="BZ15" s="1070"/>
      <c r="CA15" s="1070"/>
      <c r="CB15" s="1070"/>
      <c r="CC15" s="1070"/>
      <c r="CD15" s="1070"/>
      <c r="CE15" s="1070"/>
      <c r="CF15" s="1070"/>
      <c r="CG15" s="1071"/>
      <c r="CH15" s="1044">
        <v>-1</v>
      </c>
      <c r="CI15" s="1045"/>
      <c r="CJ15" s="1045"/>
      <c r="CK15" s="1045"/>
      <c r="CL15" s="1046"/>
      <c r="CM15" s="1044">
        <v>47</v>
      </c>
      <c r="CN15" s="1045"/>
      <c r="CO15" s="1045"/>
      <c r="CP15" s="1045"/>
      <c r="CQ15" s="1046"/>
      <c r="CR15" s="1044">
        <v>50</v>
      </c>
      <c r="CS15" s="1045"/>
      <c r="CT15" s="1045"/>
      <c r="CU15" s="1045"/>
      <c r="CV15" s="1046"/>
      <c r="CW15" s="1044" t="s">
        <v>603</v>
      </c>
      <c r="CX15" s="1045"/>
      <c r="CY15" s="1045"/>
      <c r="CZ15" s="1045"/>
      <c r="DA15" s="1046"/>
      <c r="DB15" s="1044" t="s">
        <v>521</v>
      </c>
      <c r="DC15" s="1045"/>
      <c r="DD15" s="1045"/>
      <c r="DE15" s="1045"/>
      <c r="DF15" s="1046"/>
      <c r="DG15" s="1044" t="s">
        <v>521</v>
      </c>
      <c r="DH15" s="1045"/>
      <c r="DI15" s="1045"/>
      <c r="DJ15" s="1045"/>
      <c r="DK15" s="1046"/>
      <c r="DL15" s="1044" t="s">
        <v>521</v>
      </c>
      <c r="DM15" s="1045"/>
      <c r="DN15" s="1045"/>
      <c r="DO15" s="1045"/>
      <c r="DP15" s="1046"/>
      <c r="DQ15" s="1044" t="s">
        <v>521</v>
      </c>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t="s">
        <v>596</v>
      </c>
      <c r="BT16" s="1070"/>
      <c r="BU16" s="1070"/>
      <c r="BV16" s="1070"/>
      <c r="BW16" s="1070"/>
      <c r="BX16" s="1070"/>
      <c r="BY16" s="1070"/>
      <c r="BZ16" s="1070"/>
      <c r="CA16" s="1070"/>
      <c r="CB16" s="1070"/>
      <c r="CC16" s="1070"/>
      <c r="CD16" s="1070"/>
      <c r="CE16" s="1070"/>
      <c r="CF16" s="1070"/>
      <c r="CG16" s="1071"/>
      <c r="CH16" s="1044">
        <v>-3</v>
      </c>
      <c r="CI16" s="1045"/>
      <c r="CJ16" s="1045"/>
      <c r="CK16" s="1045"/>
      <c r="CL16" s="1046"/>
      <c r="CM16" s="1044">
        <v>24</v>
      </c>
      <c r="CN16" s="1045"/>
      <c r="CO16" s="1045"/>
      <c r="CP16" s="1045"/>
      <c r="CQ16" s="1046"/>
      <c r="CR16" s="1044">
        <v>20</v>
      </c>
      <c r="CS16" s="1045"/>
      <c r="CT16" s="1045"/>
      <c r="CU16" s="1045"/>
      <c r="CV16" s="1046"/>
      <c r="CW16" s="1044" t="s">
        <v>603</v>
      </c>
      <c r="CX16" s="1045"/>
      <c r="CY16" s="1045"/>
      <c r="CZ16" s="1045"/>
      <c r="DA16" s="1046"/>
      <c r="DB16" s="1044" t="s">
        <v>521</v>
      </c>
      <c r="DC16" s="1045"/>
      <c r="DD16" s="1045"/>
      <c r="DE16" s="1045"/>
      <c r="DF16" s="1046"/>
      <c r="DG16" s="1044" t="s">
        <v>521</v>
      </c>
      <c r="DH16" s="1045"/>
      <c r="DI16" s="1045"/>
      <c r="DJ16" s="1045"/>
      <c r="DK16" s="1046"/>
      <c r="DL16" s="1044" t="s">
        <v>521</v>
      </c>
      <c r="DM16" s="1045"/>
      <c r="DN16" s="1045"/>
      <c r="DO16" s="1045"/>
      <c r="DP16" s="1046"/>
      <c r="DQ16" s="1044" t="s">
        <v>521</v>
      </c>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393</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394</v>
      </c>
      <c r="B23" s="999" t="s">
        <v>395</v>
      </c>
      <c r="C23" s="1000"/>
      <c r="D23" s="1000"/>
      <c r="E23" s="1000"/>
      <c r="F23" s="1000"/>
      <c r="G23" s="1000"/>
      <c r="H23" s="1000"/>
      <c r="I23" s="1000"/>
      <c r="J23" s="1000"/>
      <c r="K23" s="1000"/>
      <c r="L23" s="1000"/>
      <c r="M23" s="1000"/>
      <c r="N23" s="1000"/>
      <c r="O23" s="1000"/>
      <c r="P23" s="1001"/>
      <c r="Q23" s="1123">
        <f>SUM(Q7:U10)</f>
        <v>31353</v>
      </c>
      <c r="R23" s="1124"/>
      <c r="S23" s="1124"/>
      <c r="T23" s="1124"/>
      <c r="U23" s="1124"/>
      <c r="V23" s="1124">
        <f t="shared" ref="V23" si="0">SUM(V7:Z10)</f>
        <v>30662</v>
      </c>
      <c r="W23" s="1124"/>
      <c r="X23" s="1124"/>
      <c r="Y23" s="1124"/>
      <c r="Z23" s="1124"/>
      <c r="AA23" s="1124">
        <f t="shared" ref="AA23" si="1">SUM(AA7:AE10)</f>
        <v>691</v>
      </c>
      <c r="AB23" s="1124"/>
      <c r="AC23" s="1124"/>
      <c r="AD23" s="1124"/>
      <c r="AE23" s="1125"/>
      <c r="AF23" s="1126">
        <v>481</v>
      </c>
      <c r="AG23" s="1124"/>
      <c r="AH23" s="1124"/>
      <c r="AI23" s="1124"/>
      <c r="AJ23" s="1127"/>
      <c r="AK23" s="1128"/>
      <c r="AL23" s="1129"/>
      <c r="AM23" s="1129"/>
      <c r="AN23" s="1129"/>
      <c r="AO23" s="1129"/>
      <c r="AP23" s="1124">
        <f>SUM(AP7:AT10)</f>
        <v>38578</v>
      </c>
      <c r="AQ23" s="1124"/>
      <c r="AR23" s="1124"/>
      <c r="AS23" s="1124"/>
      <c r="AT23" s="1124"/>
      <c r="AU23" s="1130"/>
      <c r="AV23" s="1130"/>
      <c r="AW23" s="1130"/>
      <c r="AX23" s="1130"/>
      <c r="AY23" s="1131"/>
      <c r="AZ23" s="1120" t="s">
        <v>128</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372</v>
      </c>
      <c r="B26" s="1051"/>
      <c r="C26" s="1051"/>
      <c r="D26" s="1051"/>
      <c r="E26" s="1051"/>
      <c r="F26" s="1051"/>
      <c r="G26" s="1051"/>
      <c r="H26" s="1051"/>
      <c r="I26" s="1051"/>
      <c r="J26" s="1051"/>
      <c r="K26" s="1051"/>
      <c r="L26" s="1051"/>
      <c r="M26" s="1051"/>
      <c r="N26" s="1051"/>
      <c r="O26" s="1051"/>
      <c r="P26" s="1052"/>
      <c r="Q26" s="1056" t="s">
        <v>398</v>
      </c>
      <c r="R26" s="1057"/>
      <c r="S26" s="1057"/>
      <c r="T26" s="1057"/>
      <c r="U26" s="1058"/>
      <c r="V26" s="1056" t="s">
        <v>399</v>
      </c>
      <c r="W26" s="1057"/>
      <c r="X26" s="1057"/>
      <c r="Y26" s="1057"/>
      <c r="Z26" s="1058"/>
      <c r="AA26" s="1056" t="s">
        <v>400</v>
      </c>
      <c r="AB26" s="1057"/>
      <c r="AC26" s="1057"/>
      <c r="AD26" s="1057"/>
      <c r="AE26" s="1057"/>
      <c r="AF26" s="1114" t="s">
        <v>401</v>
      </c>
      <c r="AG26" s="1063"/>
      <c r="AH26" s="1063"/>
      <c r="AI26" s="1063"/>
      <c r="AJ26" s="1115"/>
      <c r="AK26" s="1057" t="s">
        <v>402</v>
      </c>
      <c r="AL26" s="1057"/>
      <c r="AM26" s="1057"/>
      <c r="AN26" s="1057"/>
      <c r="AO26" s="1058"/>
      <c r="AP26" s="1056" t="s">
        <v>403</v>
      </c>
      <c r="AQ26" s="1057"/>
      <c r="AR26" s="1057"/>
      <c r="AS26" s="1057"/>
      <c r="AT26" s="1058"/>
      <c r="AU26" s="1056" t="s">
        <v>404</v>
      </c>
      <c r="AV26" s="1057"/>
      <c r="AW26" s="1057"/>
      <c r="AX26" s="1057"/>
      <c r="AY26" s="1058"/>
      <c r="AZ26" s="1056" t="s">
        <v>405</v>
      </c>
      <c r="BA26" s="1057"/>
      <c r="BB26" s="1057"/>
      <c r="BC26" s="1057"/>
      <c r="BD26" s="1058"/>
      <c r="BE26" s="1056" t="s">
        <v>379</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406</v>
      </c>
      <c r="C28" s="1106"/>
      <c r="D28" s="1106"/>
      <c r="E28" s="1106"/>
      <c r="F28" s="1106"/>
      <c r="G28" s="1106"/>
      <c r="H28" s="1106"/>
      <c r="I28" s="1106"/>
      <c r="J28" s="1106"/>
      <c r="K28" s="1106"/>
      <c r="L28" s="1106"/>
      <c r="M28" s="1106"/>
      <c r="N28" s="1106"/>
      <c r="O28" s="1106"/>
      <c r="P28" s="1107"/>
      <c r="Q28" s="1108">
        <v>4089</v>
      </c>
      <c r="R28" s="1109"/>
      <c r="S28" s="1109"/>
      <c r="T28" s="1109"/>
      <c r="U28" s="1109"/>
      <c r="V28" s="1109">
        <v>4017</v>
      </c>
      <c r="W28" s="1109"/>
      <c r="X28" s="1109"/>
      <c r="Y28" s="1109"/>
      <c r="Z28" s="1109"/>
      <c r="AA28" s="1109">
        <v>72</v>
      </c>
      <c r="AB28" s="1109"/>
      <c r="AC28" s="1109"/>
      <c r="AD28" s="1109"/>
      <c r="AE28" s="1110"/>
      <c r="AF28" s="1111">
        <v>72</v>
      </c>
      <c r="AG28" s="1109"/>
      <c r="AH28" s="1109"/>
      <c r="AI28" s="1109"/>
      <c r="AJ28" s="1112"/>
      <c r="AK28" s="1113">
        <v>338</v>
      </c>
      <c r="AL28" s="1101"/>
      <c r="AM28" s="1101"/>
      <c r="AN28" s="1101"/>
      <c r="AO28" s="1101"/>
      <c r="AP28" s="1101" t="s">
        <v>603</v>
      </c>
      <c r="AQ28" s="1101"/>
      <c r="AR28" s="1101"/>
      <c r="AS28" s="1101"/>
      <c r="AT28" s="1101"/>
      <c r="AU28" s="1101" t="s">
        <v>603</v>
      </c>
      <c r="AV28" s="1101"/>
      <c r="AW28" s="1101"/>
      <c r="AX28" s="1101"/>
      <c r="AY28" s="1101"/>
      <c r="AZ28" s="1102" t="s">
        <v>603</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407</v>
      </c>
      <c r="C29" s="1093"/>
      <c r="D29" s="1093"/>
      <c r="E29" s="1093"/>
      <c r="F29" s="1093"/>
      <c r="G29" s="1093"/>
      <c r="H29" s="1093"/>
      <c r="I29" s="1093"/>
      <c r="J29" s="1093"/>
      <c r="K29" s="1093"/>
      <c r="L29" s="1093"/>
      <c r="M29" s="1093"/>
      <c r="N29" s="1093"/>
      <c r="O29" s="1093"/>
      <c r="P29" s="1094"/>
      <c r="Q29" s="1098">
        <v>70</v>
      </c>
      <c r="R29" s="1099"/>
      <c r="S29" s="1099"/>
      <c r="T29" s="1099"/>
      <c r="U29" s="1099"/>
      <c r="V29" s="1099">
        <v>70</v>
      </c>
      <c r="W29" s="1099"/>
      <c r="X29" s="1099"/>
      <c r="Y29" s="1099"/>
      <c r="Z29" s="1099"/>
      <c r="AA29" s="1099" t="s">
        <v>604</v>
      </c>
      <c r="AB29" s="1099"/>
      <c r="AC29" s="1099"/>
      <c r="AD29" s="1099"/>
      <c r="AE29" s="1100"/>
      <c r="AF29" s="1074" t="s">
        <v>604</v>
      </c>
      <c r="AG29" s="1075"/>
      <c r="AH29" s="1075"/>
      <c r="AI29" s="1075"/>
      <c r="AJ29" s="1076"/>
      <c r="AK29" s="1035">
        <v>0</v>
      </c>
      <c r="AL29" s="1026"/>
      <c r="AM29" s="1026"/>
      <c r="AN29" s="1026"/>
      <c r="AO29" s="1026"/>
      <c r="AP29" s="1026" t="s">
        <v>603</v>
      </c>
      <c r="AQ29" s="1026"/>
      <c r="AR29" s="1026"/>
      <c r="AS29" s="1026"/>
      <c r="AT29" s="1026"/>
      <c r="AU29" s="1026" t="s">
        <v>603</v>
      </c>
      <c r="AV29" s="1026"/>
      <c r="AW29" s="1026"/>
      <c r="AX29" s="1026"/>
      <c r="AY29" s="1026"/>
      <c r="AZ29" s="1097" t="s">
        <v>603</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408</v>
      </c>
      <c r="C30" s="1093"/>
      <c r="D30" s="1093"/>
      <c r="E30" s="1093"/>
      <c r="F30" s="1093"/>
      <c r="G30" s="1093"/>
      <c r="H30" s="1093"/>
      <c r="I30" s="1093"/>
      <c r="J30" s="1093"/>
      <c r="K30" s="1093"/>
      <c r="L30" s="1093"/>
      <c r="M30" s="1093"/>
      <c r="N30" s="1093"/>
      <c r="O30" s="1093"/>
      <c r="P30" s="1094"/>
      <c r="Q30" s="1098">
        <v>650</v>
      </c>
      <c r="R30" s="1099"/>
      <c r="S30" s="1099"/>
      <c r="T30" s="1099"/>
      <c r="U30" s="1099"/>
      <c r="V30" s="1099">
        <v>648</v>
      </c>
      <c r="W30" s="1099"/>
      <c r="X30" s="1099"/>
      <c r="Y30" s="1099"/>
      <c r="Z30" s="1099"/>
      <c r="AA30" s="1099">
        <v>2</v>
      </c>
      <c r="AB30" s="1099"/>
      <c r="AC30" s="1099"/>
      <c r="AD30" s="1099"/>
      <c r="AE30" s="1100"/>
      <c r="AF30" s="1074">
        <v>2</v>
      </c>
      <c r="AG30" s="1075"/>
      <c r="AH30" s="1075"/>
      <c r="AI30" s="1075"/>
      <c r="AJ30" s="1076"/>
      <c r="AK30" s="1035">
        <v>207</v>
      </c>
      <c r="AL30" s="1026"/>
      <c r="AM30" s="1026"/>
      <c r="AN30" s="1026"/>
      <c r="AO30" s="1026"/>
      <c r="AP30" s="1026" t="s">
        <v>603</v>
      </c>
      <c r="AQ30" s="1026"/>
      <c r="AR30" s="1026"/>
      <c r="AS30" s="1026"/>
      <c r="AT30" s="1026"/>
      <c r="AU30" s="1026" t="s">
        <v>603</v>
      </c>
      <c r="AV30" s="1026"/>
      <c r="AW30" s="1026"/>
      <c r="AX30" s="1026"/>
      <c r="AY30" s="1026"/>
      <c r="AZ30" s="1097" t="s">
        <v>603</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409</v>
      </c>
      <c r="C31" s="1093"/>
      <c r="D31" s="1093"/>
      <c r="E31" s="1093"/>
      <c r="F31" s="1093"/>
      <c r="G31" s="1093"/>
      <c r="H31" s="1093"/>
      <c r="I31" s="1093"/>
      <c r="J31" s="1093"/>
      <c r="K31" s="1093"/>
      <c r="L31" s="1093"/>
      <c r="M31" s="1093"/>
      <c r="N31" s="1093"/>
      <c r="O31" s="1093"/>
      <c r="P31" s="1094"/>
      <c r="Q31" s="1098">
        <v>6408</v>
      </c>
      <c r="R31" s="1099"/>
      <c r="S31" s="1099"/>
      <c r="T31" s="1099"/>
      <c r="U31" s="1099"/>
      <c r="V31" s="1099">
        <v>6308</v>
      </c>
      <c r="W31" s="1099"/>
      <c r="X31" s="1099"/>
      <c r="Y31" s="1099"/>
      <c r="Z31" s="1099"/>
      <c r="AA31" s="1099">
        <v>100</v>
      </c>
      <c r="AB31" s="1099"/>
      <c r="AC31" s="1099"/>
      <c r="AD31" s="1099"/>
      <c r="AE31" s="1100"/>
      <c r="AF31" s="1074">
        <v>100</v>
      </c>
      <c r="AG31" s="1075"/>
      <c r="AH31" s="1075"/>
      <c r="AI31" s="1075"/>
      <c r="AJ31" s="1076"/>
      <c r="AK31" s="1035">
        <v>910</v>
      </c>
      <c r="AL31" s="1026"/>
      <c r="AM31" s="1026"/>
      <c r="AN31" s="1026"/>
      <c r="AO31" s="1026"/>
      <c r="AP31" s="1026" t="s">
        <v>603</v>
      </c>
      <c r="AQ31" s="1026"/>
      <c r="AR31" s="1026"/>
      <c r="AS31" s="1026"/>
      <c r="AT31" s="1026"/>
      <c r="AU31" s="1026" t="s">
        <v>603</v>
      </c>
      <c r="AV31" s="1026"/>
      <c r="AW31" s="1026"/>
      <c r="AX31" s="1026"/>
      <c r="AY31" s="1026"/>
      <c r="AZ31" s="1097" t="s">
        <v>603</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48</v>
      </c>
      <c r="R32" s="1099"/>
      <c r="S32" s="1099"/>
      <c r="T32" s="1099"/>
      <c r="U32" s="1099"/>
      <c r="V32" s="1099">
        <v>48</v>
      </c>
      <c r="W32" s="1099"/>
      <c r="X32" s="1099"/>
      <c r="Y32" s="1099"/>
      <c r="Z32" s="1099"/>
      <c r="AA32" s="1099" t="s">
        <v>604</v>
      </c>
      <c r="AB32" s="1099"/>
      <c r="AC32" s="1099"/>
      <c r="AD32" s="1099"/>
      <c r="AE32" s="1100"/>
      <c r="AF32" s="1074" t="s">
        <v>128</v>
      </c>
      <c r="AG32" s="1075"/>
      <c r="AH32" s="1075"/>
      <c r="AI32" s="1075"/>
      <c r="AJ32" s="1076"/>
      <c r="AK32" s="1035">
        <v>5</v>
      </c>
      <c r="AL32" s="1026"/>
      <c r="AM32" s="1026"/>
      <c r="AN32" s="1026"/>
      <c r="AO32" s="1026"/>
      <c r="AP32" s="1026" t="s">
        <v>603</v>
      </c>
      <c r="AQ32" s="1026"/>
      <c r="AR32" s="1026"/>
      <c r="AS32" s="1026"/>
      <c r="AT32" s="1026"/>
      <c r="AU32" s="1026" t="s">
        <v>603</v>
      </c>
      <c r="AV32" s="1026"/>
      <c r="AW32" s="1026"/>
      <c r="AX32" s="1026"/>
      <c r="AY32" s="1026"/>
      <c r="AZ32" s="1097" t="s">
        <v>603</v>
      </c>
      <c r="BA32" s="1097"/>
      <c r="BB32" s="1097"/>
      <c r="BC32" s="1097"/>
      <c r="BD32" s="1097"/>
      <c r="BE32" s="1087"/>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411</v>
      </c>
      <c r="C33" s="1093"/>
      <c r="D33" s="1093"/>
      <c r="E33" s="1093"/>
      <c r="F33" s="1093"/>
      <c r="G33" s="1093"/>
      <c r="H33" s="1093"/>
      <c r="I33" s="1093"/>
      <c r="J33" s="1093"/>
      <c r="K33" s="1093"/>
      <c r="L33" s="1093"/>
      <c r="M33" s="1093"/>
      <c r="N33" s="1093"/>
      <c r="O33" s="1093"/>
      <c r="P33" s="1094"/>
      <c r="Q33" s="1098">
        <v>1133</v>
      </c>
      <c r="R33" s="1099"/>
      <c r="S33" s="1099"/>
      <c r="T33" s="1099"/>
      <c r="U33" s="1099"/>
      <c r="V33" s="1099">
        <v>1056</v>
      </c>
      <c r="W33" s="1099"/>
      <c r="X33" s="1099"/>
      <c r="Y33" s="1099"/>
      <c r="Z33" s="1099"/>
      <c r="AA33" s="1099">
        <v>77</v>
      </c>
      <c r="AB33" s="1099"/>
      <c r="AC33" s="1099"/>
      <c r="AD33" s="1099"/>
      <c r="AE33" s="1100"/>
      <c r="AF33" s="1074">
        <v>1358</v>
      </c>
      <c r="AG33" s="1075"/>
      <c r="AH33" s="1075"/>
      <c r="AI33" s="1075"/>
      <c r="AJ33" s="1076"/>
      <c r="AK33" s="1035">
        <v>316</v>
      </c>
      <c r="AL33" s="1026"/>
      <c r="AM33" s="1026"/>
      <c r="AN33" s="1026"/>
      <c r="AO33" s="1026"/>
      <c r="AP33" s="1026">
        <v>3679</v>
      </c>
      <c r="AQ33" s="1026"/>
      <c r="AR33" s="1026"/>
      <c r="AS33" s="1026"/>
      <c r="AT33" s="1026"/>
      <c r="AU33" s="1026">
        <v>1917</v>
      </c>
      <c r="AV33" s="1026"/>
      <c r="AW33" s="1026"/>
      <c r="AX33" s="1026"/>
      <c r="AY33" s="1026"/>
      <c r="AZ33" s="1097" t="s">
        <v>603</v>
      </c>
      <c r="BA33" s="1097"/>
      <c r="BB33" s="1097"/>
      <c r="BC33" s="1097"/>
      <c r="BD33" s="1097"/>
      <c r="BE33" s="1087" t="s">
        <v>412</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413</v>
      </c>
      <c r="C34" s="1093"/>
      <c r="D34" s="1093"/>
      <c r="E34" s="1093"/>
      <c r="F34" s="1093"/>
      <c r="G34" s="1093"/>
      <c r="H34" s="1093"/>
      <c r="I34" s="1093"/>
      <c r="J34" s="1093"/>
      <c r="K34" s="1093"/>
      <c r="L34" s="1093"/>
      <c r="M34" s="1093"/>
      <c r="N34" s="1093"/>
      <c r="O34" s="1093"/>
      <c r="P34" s="1094"/>
      <c r="Q34" s="1098">
        <v>1370</v>
      </c>
      <c r="R34" s="1099"/>
      <c r="S34" s="1099"/>
      <c r="T34" s="1099"/>
      <c r="U34" s="1099"/>
      <c r="V34" s="1099">
        <v>1323</v>
      </c>
      <c r="W34" s="1099"/>
      <c r="X34" s="1099"/>
      <c r="Y34" s="1099"/>
      <c r="Z34" s="1099"/>
      <c r="AA34" s="1099">
        <v>47</v>
      </c>
      <c r="AB34" s="1099"/>
      <c r="AC34" s="1099"/>
      <c r="AD34" s="1099"/>
      <c r="AE34" s="1100"/>
      <c r="AF34" s="1074">
        <v>556</v>
      </c>
      <c r="AG34" s="1075"/>
      <c r="AH34" s="1075"/>
      <c r="AI34" s="1075"/>
      <c r="AJ34" s="1076"/>
      <c r="AK34" s="1035">
        <v>235</v>
      </c>
      <c r="AL34" s="1026"/>
      <c r="AM34" s="1026"/>
      <c r="AN34" s="1026"/>
      <c r="AO34" s="1026"/>
      <c r="AP34" s="1026">
        <v>320</v>
      </c>
      <c r="AQ34" s="1026"/>
      <c r="AR34" s="1026"/>
      <c r="AS34" s="1026"/>
      <c r="AT34" s="1026"/>
      <c r="AU34" s="1026">
        <v>212</v>
      </c>
      <c r="AV34" s="1026"/>
      <c r="AW34" s="1026"/>
      <c r="AX34" s="1026"/>
      <c r="AY34" s="1026"/>
      <c r="AZ34" s="1097" t="s">
        <v>603</v>
      </c>
      <c r="BA34" s="1097"/>
      <c r="BB34" s="1097"/>
      <c r="BC34" s="1097"/>
      <c r="BD34" s="1097"/>
      <c r="BE34" s="1087" t="s">
        <v>414</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415</v>
      </c>
      <c r="C35" s="1093"/>
      <c r="D35" s="1093"/>
      <c r="E35" s="1093"/>
      <c r="F35" s="1093"/>
      <c r="G35" s="1093"/>
      <c r="H35" s="1093"/>
      <c r="I35" s="1093"/>
      <c r="J35" s="1093"/>
      <c r="K35" s="1093"/>
      <c r="L35" s="1093"/>
      <c r="M35" s="1093"/>
      <c r="N35" s="1093"/>
      <c r="O35" s="1093"/>
      <c r="P35" s="1094"/>
      <c r="Q35" s="1098">
        <v>1165</v>
      </c>
      <c r="R35" s="1099"/>
      <c r="S35" s="1099"/>
      <c r="T35" s="1099"/>
      <c r="U35" s="1099"/>
      <c r="V35" s="1099">
        <v>1025</v>
      </c>
      <c r="W35" s="1099"/>
      <c r="X35" s="1099"/>
      <c r="Y35" s="1099"/>
      <c r="Z35" s="1099"/>
      <c r="AA35" s="1099">
        <v>140</v>
      </c>
      <c r="AB35" s="1099"/>
      <c r="AC35" s="1099"/>
      <c r="AD35" s="1099"/>
      <c r="AE35" s="1100"/>
      <c r="AF35" s="1074">
        <v>136</v>
      </c>
      <c r="AG35" s="1075"/>
      <c r="AH35" s="1075"/>
      <c r="AI35" s="1075"/>
      <c r="AJ35" s="1076"/>
      <c r="AK35" s="1035">
        <v>394</v>
      </c>
      <c r="AL35" s="1026"/>
      <c r="AM35" s="1026"/>
      <c r="AN35" s="1026"/>
      <c r="AO35" s="1026"/>
      <c r="AP35" s="1026">
        <v>4747</v>
      </c>
      <c r="AQ35" s="1026"/>
      <c r="AR35" s="1026"/>
      <c r="AS35" s="1026"/>
      <c r="AT35" s="1026"/>
      <c r="AU35" s="1026">
        <v>4286</v>
      </c>
      <c r="AV35" s="1026"/>
      <c r="AW35" s="1026"/>
      <c r="AX35" s="1026"/>
      <c r="AY35" s="1026"/>
      <c r="AZ35" s="1097" t="s">
        <v>603</v>
      </c>
      <c r="BA35" s="1097"/>
      <c r="BB35" s="1097"/>
      <c r="BC35" s="1097"/>
      <c r="BD35" s="1097"/>
      <c r="BE35" s="1087" t="s">
        <v>416</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t="s">
        <v>417</v>
      </c>
      <c r="C36" s="1093"/>
      <c r="D36" s="1093"/>
      <c r="E36" s="1093"/>
      <c r="F36" s="1093"/>
      <c r="G36" s="1093"/>
      <c r="H36" s="1093"/>
      <c r="I36" s="1093"/>
      <c r="J36" s="1093"/>
      <c r="K36" s="1093"/>
      <c r="L36" s="1093"/>
      <c r="M36" s="1093"/>
      <c r="N36" s="1093"/>
      <c r="O36" s="1093"/>
      <c r="P36" s="1094"/>
      <c r="Q36" s="1098">
        <v>397</v>
      </c>
      <c r="R36" s="1099"/>
      <c r="S36" s="1099"/>
      <c r="T36" s="1099"/>
      <c r="U36" s="1099"/>
      <c r="V36" s="1099">
        <v>395</v>
      </c>
      <c r="W36" s="1099"/>
      <c r="X36" s="1099"/>
      <c r="Y36" s="1099"/>
      <c r="Z36" s="1099"/>
      <c r="AA36" s="1099">
        <v>2</v>
      </c>
      <c r="AB36" s="1099"/>
      <c r="AC36" s="1099"/>
      <c r="AD36" s="1099"/>
      <c r="AE36" s="1100"/>
      <c r="AF36" s="1074">
        <v>1</v>
      </c>
      <c r="AG36" s="1075"/>
      <c r="AH36" s="1075"/>
      <c r="AI36" s="1075"/>
      <c r="AJ36" s="1076"/>
      <c r="AK36" s="1035">
        <v>253</v>
      </c>
      <c r="AL36" s="1026"/>
      <c r="AM36" s="1026"/>
      <c r="AN36" s="1026"/>
      <c r="AO36" s="1026"/>
      <c r="AP36" s="1026">
        <v>2617</v>
      </c>
      <c r="AQ36" s="1026"/>
      <c r="AR36" s="1026"/>
      <c r="AS36" s="1026"/>
      <c r="AT36" s="1026"/>
      <c r="AU36" s="1026">
        <v>2614</v>
      </c>
      <c r="AV36" s="1026"/>
      <c r="AW36" s="1026"/>
      <c r="AX36" s="1026"/>
      <c r="AY36" s="1026"/>
      <c r="AZ36" s="1097" t="s">
        <v>603</v>
      </c>
      <c r="BA36" s="1097"/>
      <c r="BB36" s="1097"/>
      <c r="BC36" s="1097"/>
      <c r="BD36" s="1097"/>
      <c r="BE36" s="1087" t="s">
        <v>418</v>
      </c>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t="s">
        <v>419</v>
      </c>
      <c r="C37" s="1093"/>
      <c r="D37" s="1093"/>
      <c r="E37" s="1093"/>
      <c r="F37" s="1093"/>
      <c r="G37" s="1093"/>
      <c r="H37" s="1093"/>
      <c r="I37" s="1093"/>
      <c r="J37" s="1093"/>
      <c r="K37" s="1093"/>
      <c r="L37" s="1093"/>
      <c r="M37" s="1093"/>
      <c r="N37" s="1093"/>
      <c r="O37" s="1093"/>
      <c r="P37" s="1094"/>
      <c r="Q37" s="1098">
        <v>229</v>
      </c>
      <c r="R37" s="1099"/>
      <c r="S37" s="1099"/>
      <c r="T37" s="1099"/>
      <c r="U37" s="1099"/>
      <c r="V37" s="1099">
        <v>208</v>
      </c>
      <c r="W37" s="1099"/>
      <c r="X37" s="1099"/>
      <c r="Y37" s="1099"/>
      <c r="Z37" s="1099"/>
      <c r="AA37" s="1099">
        <v>21</v>
      </c>
      <c r="AB37" s="1099"/>
      <c r="AC37" s="1099"/>
      <c r="AD37" s="1099"/>
      <c r="AE37" s="1100"/>
      <c r="AF37" s="1074">
        <v>1</v>
      </c>
      <c r="AG37" s="1075"/>
      <c r="AH37" s="1075"/>
      <c r="AI37" s="1075"/>
      <c r="AJ37" s="1076"/>
      <c r="AK37" s="1035">
        <v>87</v>
      </c>
      <c r="AL37" s="1026"/>
      <c r="AM37" s="1026"/>
      <c r="AN37" s="1026"/>
      <c r="AO37" s="1026"/>
      <c r="AP37" s="1026">
        <v>516</v>
      </c>
      <c r="AQ37" s="1026"/>
      <c r="AR37" s="1026"/>
      <c r="AS37" s="1026"/>
      <c r="AT37" s="1026"/>
      <c r="AU37" s="1026">
        <v>508</v>
      </c>
      <c r="AV37" s="1026"/>
      <c r="AW37" s="1026"/>
      <c r="AX37" s="1026"/>
      <c r="AY37" s="1026"/>
      <c r="AZ37" s="1097" t="s">
        <v>603</v>
      </c>
      <c r="BA37" s="1097"/>
      <c r="BB37" s="1097"/>
      <c r="BC37" s="1097"/>
      <c r="BD37" s="1097"/>
      <c r="BE37" s="1087" t="s">
        <v>418</v>
      </c>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t="s">
        <v>420</v>
      </c>
      <c r="C38" s="1093"/>
      <c r="D38" s="1093"/>
      <c r="E38" s="1093"/>
      <c r="F38" s="1093"/>
      <c r="G38" s="1093"/>
      <c r="H38" s="1093"/>
      <c r="I38" s="1093"/>
      <c r="J38" s="1093"/>
      <c r="K38" s="1093"/>
      <c r="L38" s="1093"/>
      <c r="M38" s="1093"/>
      <c r="N38" s="1093"/>
      <c r="O38" s="1093"/>
      <c r="P38" s="1094"/>
      <c r="Q38" s="1098">
        <v>0</v>
      </c>
      <c r="R38" s="1099"/>
      <c r="S38" s="1099"/>
      <c r="T38" s="1099"/>
      <c r="U38" s="1099"/>
      <c r="V38" s="1099">
        <v>0</v>
      </c>
      <c r="W38" s="1099"/>
      <c r="X38" s="1099"/>
      <c r="Y38" s="1099"/>
      <c r="Z38" s="1099"/>
      <c r="AA38" s="1099" t="s">
        <v>604</v>
      </c>
      <c r="AB38" s="1099"/>
      <c r="AC38" s="1099"/>
      <c r="AD38" s="1099"/>
      <c r="AE38" s="1100"/>
      <c r="AF38" s="1074">
        <v>1</v>
      </c>
      <c r="AG38" s="1075"/>
      <c r="AH38" s="1075"/>
      <c r="AI38" s="1075"/>
      <c r="AJ38" s="1076"/>
      <c r="AK38" s="1035">
        <v>0</v>
      </c>
      <c r="AL38" s="1026"/>
      <c r="AM38" s="1026"/>
      <c r="AN38" s="1026"/>
      <c r="AO38" s="1026"/>
      <c r="AP38" s="1026" t="s">
        <v>603</v>
      </c>
      <c r="AQ38" s="1026"/>
      <c r="AR38" s="1026"/>
      <c r="AS38" s="1026"/>
      <c r="AT38" s="1026"/>
      <c r="AU38" s="1026" t="s">
        <v>603</v>
      </c>
      <c r="AV38" s="1026"/>
      <c r="AW38" s="1026"/>
      <c r="AX38" s="1026"/>
      <c r="AY38" s="1026"/>
      <c r="AZ38" s="1097" t="s">
        <v>603</v>
      </c>
      <c r="BA38" s="1097"/>
      <c r="BB38" s="1097"/>
      <c r="BC38" s="1097"/>
      <c r="BD38" s="1097"/>
      <c r="BE38" s="1087" t="s">
        <v>421</v>
      </c>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t="s">
        <v>602</v>
      </c>
      <c r="C39" s="1093"/>
      <c r="D39" s="1093"/>
      <c r="E39" s="1093"/>
      <c r="F39" s="1093"/>
      <c r="G39" s="1093"/>
      <c r="H39" s="1093"/>
      <c r="I39" s="1093"/>
      <c r="J39" s="1093"/>
      <c r="K39" s="1093"/>
      <c r="L39" s="1093"/>
      <c r="M39" s="1093"/>
      <c r="N39" s="1093"/>
      <c r="O39" s="1093"/>
      <c r="P39" s="1094"/>
      <c r="Q39" s="1098">
        <v>7</v>
      </c>
      <c r="R39" s="1099"/>
      <c r="S39" s="1099"/>
      <c r="T39" s="1099"/>
      <c r="U39" s="1099"/>
      <c r="V39" s="1099">
        <v>7</v>
      </c>
      <c r="W39" s="1099"/>
      <c r="X39" s="1099"/>
      <c r="Y39" s="1099"/>
      <c r="Z39" s="1099"/>
      <c r="AA39" s="1099" t="s">
        <v>604</v>
      </c>
      <c r="AB39" s="1099"/>
      <c r="AC39" s="1099"/>
      <c r="AD39" s="1099"/>
      <c r="AE39" s="1100"/>
      <c r="AF39" s="1074" t="s">
        <v>128</v>
      </c>
      <c r="AG39" s="1075"/>
      <c r="AH39" s="1075"/>
      <c r="AI39" s="1075"/>
      <c r="AJ39" s="1076"/>
      <c r="AK39" s="1035">
        <v>0</v>
      </c>
      <c r="AL39" s="1026"/>
      <c r="AM39" s="1026"/>
      <c r="AN39" s="1026"/>
      <c r="AO39" s="1026"/>
      <c r="AP39" s="1026" t="s">
        <v>603</v>
      </c>
      <c r="AQ39" s="1026"/>
      <c r="AR39" s="1026"/>
      <c r="AS39" s="1026"/>
      <c r="AT39" s="1026"/>
      <c r="AU39" s="1026" t="s">
        <v>603</v>
      </c>
      <c r="AV39" s="1026"/>
      <c r="AW39" s="1026"/>
      <c r="AX39" s="1026"/>
      <c r="AY39" s="1026"/>
      <c r="AZ39" s="1097" t="s">
        <v>603</v>
      </c>
      <c r="BA39" s="1097"/>
      <c r="BB39" s="1097"/>
      <c r="BC39" s="1097"/>
      <c r="BD39" s="1097"/>
      <c r="BE39" s="1087" t="s">
        <v>418</v>
      </c>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422</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394</v>
      </c>
      <c r="B63" s="999" t="s">
        <v>423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2227</v>
      </c>
      <c r="AG63" s="1014"/>
      <c r="AH63" s="1014"/>
      <c r="AI63" s="1014"/>
      <c r="AJ63" s="1085"/>
      <c r="AK63" s="1086"/>
      <c r="AL63" s="1018"/>
      <c r="AM63" s="1018"/>
      <c r="AN63" s="1018"/>
      <c r="AO63" s="1018"/>
      <c r="AP63" s="1014">
        <f>SUM(AP28:AT39)</f>
        <v>11879</v>
      </c>
      <c r="AQ63" s="1014"/>
      <c r="AR63" s="1014"/>
      <c r="AS63" s="1014"/>
      <c r="AT63" s="1014"/>
      <c r="AU63" s="1014">
        <f>SUM(AU28:AY39)</f>
        <v>9537</v>
      </c>
      <c r="AV63" s="1014"/>
      <c r="AW63" s="1014"/>
      <c r="AX63" s="1014"/>
      <c r="AY63" s="1014"/>
      <c r="AZ63" s="1080"/>
      <c r="BA63" s="1080"/>
      <c r="BB63" s="1080"/>
      <c r="BC63" s="1080"/>
      <c r="BD63" s="1080"/>
      <c r="BE63" s="1015"/>
      <c r="BF63" s="1015"/>
      <c r="BG63" s="1015"/>
      <c r="BH63" s="1015"/>
      <c r="BI63" s="1016"/>
      <c r="BJ63" s="1081" t="s">
        <v>424</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426</v>
      </c>
      <c r="B66" s="1051"/>
      <c r="C66" s="1051"/>
      <c r="D66" s="1051"/>
      <c r="E66" s="1051"/>
      <c r="F66" s="1051"/>
      <c r="G66" s="1051"/>
      <c r="H66" s="1051"/>
      <c r="I66" s="1051"/>
      <c r="J66" s="1051"/>
      <c r="K66" s="1051"/>
      <c r="L66" s="1051"/>
      <c r="M66" s="1051"/>
      <c r="N66" s="1051"/>
      <c r="O66" s="1051"/>
      <c r="P66" s="1052"/>
      <c r="Q66" s="1056" t="s">
        <v>427</v>
      </c>
      <c r="R66" s="1057"/>
      <c r="S66" s="1057"/>
      <c r="T66" s="1057"/>
      <c r="U66" s="1058"/>
      <c r="V66" s="1056" t="s">
        <v>428</v>
      </c>
      <c r="W66" s="1057"/>
      <c r="X66" s="1057"/>
      <c r="Y66" s="1057"/>
      <c r="Z66" s="1058"/>
      <c r="AA66" s="1056" t="s">
        <v>400</v>
      </c>
      <c r="AB66" s="1057"/>
      <c r="AC66" s="1057"/>
      <c r="AD66" s="1057"/>
      <c r="AE66" s="1058"/>
      <c r="AF66" s="1062" t="s">
        <v>401</v>
      </c>
      <c r="AG66" s="1063"/>
      <c r="AH66" s="1063"/>
      <c r="AI66" s="1063"/>
      <c r="AJ66" s="1064"/>
      <c r="AK66" s="1056" t="s">
        <v>402</v>
      </c>
      <c r="AL66" s="1051"/>
      <c r="AM66" s="1051"/>
      <c r="AN66" s="1051"/>
      <c r="AO66" s="1052"/>
      <c r="AP66" s="1056" t="s">
        <v>403</v>
      </c>
      <c r="AQ66" s="1057"/>
      <c r="AR66" s="1057"/>
      <c r="AS66" s="1057"/>
      <c r="AT66" s="1058"/>
      <c r="AU66" s="1056" t="s">
        <v>429</v>
      </c>
      <c r="AV66" s="1057"/>
      <c r="AW66" s="1057"/>
      <c r="AX66" s="1057"/>
      <c r="AY66" s="1058"/>
      <c r="AZ66" s="1056" t="s">
        <v>379</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597</v>
      </c>
      <c r="C68" s="1041"/>
      <c r="D68" s="1041"/>
      <c r="E68" s="1041"/>
      <c r="F68" s="1041"/>
      <c r="G68" s="1041"/>
      <c r="H68" s="1041"/>
      <c r="I68" s="1041"/>
      <c r="J68" s="1041"/>
      <c r="K68" s="1041"/>
      <c r="L68" s="1041"/>
      <c r="M68" s="1041"/>
      <c r="N68" s="1041"/>
      <c r="O68" s="1041"/>
      <c r="P68" s="1042"/>
      <c r="Q68" s="1043">
        <v>1987</v>
      </c>
      <c r="R68" s="1037"/>
      <c r="S68" s="1037"/>
      <c r="T68" s="1037"/>
      <c r="U68" s="1037"/>
      <c r="V68" s="1037">
        <v>1964</v>
      </c>
      <c r="W68" s="1037"/>
      <c r="X68" s="1037"/>
      <c r="Y68" s="1037"/>
      <c r="Z68" s="1037"/>
      <c r="AA68" s="1037">
        <v>23</v>
      </c>
      <c r="AB68" s="1037"/>
      <c r="AC68" s="1037"/>
      <c r="AD68" s="1037"/>
      <c r="AE68" s="1037"/>
      <c r="AF68" s="1037">
        <v>23</v>
      </c>
      <c r="AG68" s="1037"/>
      <c r="AH68" s="1037"/>
      <c r="AI68" s="1037"/>
      <c r="AJ68" s="1037"/>
      <c r="AK68" s="1037" t="s">
        <v>603</v>
      </c>
      <c r="AL68" s="1037"/>
      <c r="AM68" s="1037"/>
      <c r="AN68" s="1037"/>
      <c r="AO68" s="1037"/>
      <c r="AP68" s="1037">
        <v>16</v>
      </c>
      <c r="AQ68" s="1037"/>
      <c r="AR68" s="1037"/>
      <c r="AS68" s="1037"/>
      <c r="AT68" s="1037"/>
      <c r="AU68" s="1037">
        <v>10</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598</v>
      </c>
      <c r="C69" s="1030"/>
      <c r="D69" s="1030"/>
      <c r="E69" s="1030"/>
      <c r="F69" s="1030"/>
      <c r="G69" s="1030"/>
      <c r="H69" s="1030"/>
      <c r="I69" s="1030"/>
      <c r="J69" s="1030"/>
      <c r="K69" s="1030"/>
      <c r="L69" s="1030"/>
      <c r="M69" s="1030"/>
      <c r="N69" s="1030"/>
      <c r="O69" s="1030"/>
      <c r="P69" s="1031"/>
      <c r="Q69" s="1032">
        <v>6263</v>
      </c>
      <c r="R69" s="1026"/>
      <c r="S69" s="1026"/>
      <c r="T69" s="1026"/>
      <c r="U69" s="1026"/>
      <c r="V69" s="1026">
        <v>6037</v>
      </c>
      <c r="W69" s="1026"/>
      <c r="X69" s="1026"/>
      <c r="Y69" s="1026"/>
      <c r="Z69" s="1026"/>
      <c r="AA69" s="1026">
        <v>225</v>
      </c>
      <c r="AB69" s="1026"/>
      <c r="AC69" s="1026"/>
      <c r="AD69" s="1026"/>
      <c r="AE69" s="1026"/>
      <c r="AF69" s="1026">
        <v>225</v>
      </c>
      <c r="AG69" s="1026"/>
      <c r="AH69" s="1026"/>
      <c r="AI69" s="1026"/>
      <c r="AJ69" s="1026"/>
      <c r="AK69" s="1026" t="s">
        <v>603</v>
      </c>
      <c r="AL69" s="1026"/>
      <c r="AM69" s="1026"/>
      <c r="AN69" s="1026"/>
      <c r="AO69" s="1026"/>
      <c r="AP69" s="1026" t="s">
        <v>603</v>
      </c>
      <c r="AQ69" s="1026"/>
      <c r="AR69" s="1026"/>
      <c r="AS69" s="1026"/>
      <c r="AT69" s="1026"/>
      <c r="AU69" s="1026" t="s">
        <v>603</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599</v>
      </c>
      <c r="C70" s="1030"/>
      <c r="D70" s="1030"/>
      <c r="E70" s="1030"/>
      <c r="F70" s="1030"/>
      <c r="G70" s="1030"/>
      <c r="H70" s="1030"/>
      <c r="I70" s="1030"/>
      <c r="J70" s="1030"/>
      <c r="K70" s="1030"/>
      <c r="L70" s="1030"/>
      <c r="M70" s="1030"/>
      <c r="N70" s="1030"/>
      <c r="O70" s="1030"/>
      <c r="P70" s="1031"/>
      <c r="Q70" s="1032">
        <v>1312</v>
      </c>
      <c r="R70" s="1026"/>
      <c r="S70" s="1026"/>
      <c r="T70" s="1026"/>
      <c r="U70" s="1026"/>
      <c r="V70" s="1026">
        <v>1205</v>
      </c>
      <c r="W70" s="1026"/>
      <c r="X70" s="1026"/>
      <c r="Y70" s="1026"/>
      <c r="Z70" s="1026"/>
      <c r="AA70" s="1026">
        <v>106</v>
      </c>
      <c r="AB70" s="1026"/>
      <c r="AC70" s="1026"/>
      <c r="AD70" s="1026"/>
      <c r="AE70" s="1026"/>
      <c r="AF70" s="1026">
        <v>106</v>
      </c>
      <c r="AG70" s="1026"/>
      <c r="AH70" s="1026"/>
      <c r="AI70" s="1026"/>
      <c r="AJ70" s="1026"/>
      <c r="AK70" s="1026" t="s">
        <v>603</v>
      </c>
      <c r="AL70" s="1026"/>
      <c r="AM70" s="1026"/>
      <c r="AN70" s="1026"/>
      <c r="AO70" s="1026"/>
      <c r="AP70" s="1026" t="s">
        <v>603</v>
      </c>
      <c r="AQ70" s="1026"/>
      <c r="AR70" s="1026"/>
      <c r="AS70" s="1026"/>
      <c r="AT70" s="1026"/>
      <c r="AU70" s="1026" t="s">
        <v>603</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600</v>
      </c>
      <c r="C71" s="1030"/>
      <c r="D71" s="1030"/>
      <c r="E71" s="1030"/>
      <c r="F71" s="1030"/>
      <c r="G71" s="1030"/>
      <c r="H71" s="1030"/>
      <c r="I71" s="1030"/>
      <c r="J71" s="1030"/>
      <c r="K71" s="1030"/>
      <c r="L71" s="1030"/>
      <c r="M71" s="1030"/>
      <c r="N71" s="1030"/>
      <c r="O71" s="1030"/>
      <c r="P71" s="1031"/>
      <c r="Q71" s="1032">
        <v>419100</v>
      </c>
      <c r="R71" s="1026"/>
      <c r="S71" s="1026"/>
      <c r="T71" s="1026"/>
      <c r="U71" s="1026"/>
      <c r="V71" s="1026">
        <v>414580</v>
      </c>
      <c r="W71" s="1026"/>
      <c r="X71" s="1026"/>
      <c r="Y71" s="1026"/>
      <c r="Z71" s="1026"/>
      <c r="AA71" s="1026">
        <v>4521</v>
      </c>
      <c r="AB71" s="1026"/>
      <c r="AC71" s="1026"/>
      <c r="AD71" s="1026"/>
      <c r="AE71" s="1026"/>
      <c r="AF71" s="1026">
        <v>4521</v>
      </c>
      <c r="AG71" s="1026"/>
      <c r="AH71" s="1026"/>
      <c r="AI71" s="1026"/>
      <c r="AJ71" s="1026"/>
      <c r="AK71" s="1026">
        <v>845</v>
      </c>
      <c r="AL71" s="1026"/>
      <c r="AM71" s="1026"/>
      <c r="AN71" s="1026"/>
      <c r="AO71" s="1026"/>
      <c r="AP71" s="1026" t="s">
        <v>603</v>
      </c>
      <c r="AQ71" s="1026"/>
      <c r="AR71" s="1026"/>
      <c r="AS71" s="1026"/>
      <c r="AT71" s="1026"/>
      <c r="AU71" s="1026" t="s">
        <v>603</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394</v>
      </c>
      <c r="B88" s="999" t="s">
        <v>430</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f>SUM(AF68:AJ71)</f>
        <v>4875</v>
      </c>
      <c r="AG88" s="1014"/>
      <c r="AH88" s="1014"/>
      <c r="AI88" s="1014"/>
      <c r="AJ88" s="1014"/>
      <c r="AK88" s="1018"/>
      <c r="AL88" s="1018"/>
      <c r="AM88" s="1018"/>
      <c r="AN88" s="1018"/>
      <c r="AO88" s="1018"/>
      <c r="AP88" s="1014">
        <f t="shared" ref="AP88" si="2">SUM(AP68:AT71)</f>
        <v>16</v>
      </c>
      <c r="AQ88" s="1014"/>
      <c r="AR88" s="1014"/>
      <c r="AS88" s="1014"/>
      <c r="AT88" s="1014"/>
      <c r="AU88" s="1014">
        <f t="shared" ref="AU88" si="3">SUM(AU68:AY71)</f>
        <v>10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999" t="s">
        <v>431</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f>SUM(CR7:CV88)</f>
        <v>285</v>
      </c>
      <c r="CS102" s="1006"/>
      <c r="CT102" s="1006"/>
      <c r="CU102" s="1006"/>
      <c r="CV102" s="1007"/>
      <c r="CW102" s="1005">
        <f>SUM(CW7:DA88)</f>
        <v>20</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432</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433</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436</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437</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438</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439</v>
      </c>
      <c r="AB109" s="949"/>
      <c r="AC109" s="949"/>
      <c r="AD109" s="949"/>
      <c r="AE109" s="950"/>
      <c r="AF109" s="951" t="s">
        <v>308</v>
      </c>
      <c r="AG109" s="949"/>
      <c r="AH109" s="949"/>
      <c r="AI109" s="949"/>
      <c r="AJ109" s="950"/>
      <c r="AK109" s="951" t="s">
        <v>307</v>
      </c>
      <c r="AL109" s="949"/>
      <c r="AM109" s="949"/>
      <c r="AN109" s="949"/>
      <c r="AO109" s="950"/>
      <c r="AP109" s="951" t="s">
        <v>440</v>
      </c>
      <c r="AQ109" s="949"/>
      <c r="AR109" s="949"/>
      <c r="AS109" s="949"/>
      <c r="AT109" s="980"/>
      <c r="AU109" s="948" t="s">
        <v>438</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439</v>
      </c>
      <c r="BR109" s="949"/>
      <c r="BS109" s="949"/>
      <c r="BT109" s="949"/>
      <c r="BU109" s="950"/>
      <c r="BV109" s="951" t="s">
        <v>308</v>
      </c>
      <c r="BW109" s="949"/>
      <c r="BX109" s="949"/>
      <c r="BY109" s="949"/>
      <c r="BZ109" s="950"/>
      <c r="CA109" s="951" t="s">
        <v>307</v>
      </c>
      <c r="CB109" s="949"/>
      <c r="CC109" s="949"/>
      <c r="CD109" s="949"/>
      <c r="CE109" s="950"/>
      <c r="CF109" s="987" t="s">
        <v>440</v>
      </c>
      <c r="CG109" s="987"/>
      <c r="CH109" s="987"/>
      <c r="CI109" s="987"/>
      <c r="CJ109" s="987"/>
      <c r="CK109" s="951" t="s">
        <v>441</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439</v>
      </c>
      <c r="DH109" s="949"/>
      <c r="DI109" s="949"/>
      <c r="DJ109" s="949"/>
      <c r="DK109" s="950"/>
      <c r="DL109" s="951" t="s">
        <v>308</v>
      </c>
      <c r="DM109" s="949"/>
      <c r="DN109" s="949"/>
      <c r="DO109" s="949"/>
      <c r="DP109" s="950"/>
      <c r="DQ109" s="951" t="s">
        <v>307</v>
      </c>
      <c r="DR109" s="949"/>
      <c r="DS109" s="949"/>
      <c r="DT109" s="949"/>
      <c r="DU109" s="950"/>
      <c r="DV109" s="951" t="s">
        <v>440</v>
      </c>
      <c r="DW109" s="949"/>
      <c r="DX109" s="949"/>
      <c r="DY109" s="949"/>
      <c r="DZ109" s="980"/>
    </row>
    <row r="110" spans="1:131" s="247" customFormat="1" ht="26.25" customHeight="1" x14ac:dyDescent="0.15">
      <c r="A110" s="851" t="s">
        <v>442</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4830757</v>
      </c>
      <c r="AB110" s="942"/>
      <c r="AC110" s="942"/>
      <c r="AD110" s="942"/>
      <c r="AE110" s="943"/>
      <c r="AF110" s="944">
        <v>4553367</v>
      </c>
      <c r="AG110" s="942"/>
      <c r="AH110" s="942"/>
      <c r="AI110" s="942"/>
      <c r="AJ110" s="943"/>
      <c r="AK110" s="944">
        <v>4017575</v>
      </c>
      <c r="AL110" s="942"/>
      <c r="AM110" s="942"/>
      <c r="AN110" s="942"/>
      <c r="AO110" s="943"/>
      <c r="AP110" s="945">
        <v>29.2</v>
      </c>
      <c r="AQ110" s="946"/>
      <c r="AR110" s="946"/>
      <c r="AS110" s="946"/>
      <c r="AT110" s="947"/>
      <c r="AU110" s="981" t="s">
        <v>73</v>
      </c>
      <c r="AV110" s="982"/>
      <c r="AW110" s="982"/>
      <c r="AX110" s="982"/>
      <c r="AY110" s="982"/>
      <c r="AZ110" s="907" t="s">
        <v>443</v>
      </c>
      <c r="BA110" s="852"/>
      <c r="BB110" s="852"/>
      <c r="BC110" s="852"/>
      <c r="BD110" s="852"/>
      <c r="BE110" s="852"/>
      <c r="BF110" s="852"/>
      <c r="BG110" s="852"/>
      <c r="BH110" s="852"/>
      <c r="BI110" s="852"/>
      <c r="BJ110" s="852"/>
      <c r="BK110" s="852"/>
      <c r="BL110" s="852"/>
      <c r="BM110" s="852"/>
      <c r="BN110" s="852"/>
      <c r="BO110" s="852"/>
      <c r="BP110" s="853"/>
      <c r="BQ110" s="908">
        <v>38998818</v>
      </c>
      <c r="BR110" s="889"/>
      <c r="BS110" s="889"/>
      <c r="BT110" s="889"/>
      <c r="BU110" s="889"/>
      <c r="BV110" s="889">
        <v>38723894</v>
      </c>
      <c r="BW110" s="889"/>
      <c r="BX110" s="889"/>
      <c r="BY110" s="889"/>
      <c r="BZ110" s="889"/>
      <c r="CA110" s="889">
        <v>38578063</v>
      </c>
      <c r="CB110" s="889"/>
      <c r="CC110" s="889"/>
      <c r="CD110" s="889"/>
      <c r="CE110" s="889"/>
      <c r="CF110" s="913">
        <v>280.39999999999998</v>
      </c>
      <c r="CG110" s="914"/>
      <c r="CH110" s="914"/>
      <c r="CI110" s="914"/>
      <c r="CJ110" s="914"/>
      <c r="CK110" s="977" t="s">
        <v>444</v>
      </c>
      <c r="CL110" s="863"/>
      <c r="CM110" s="938" t="s">
        <v>445</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128</v>
      </c>
      <c r="DH110" s="889"/>
      <c r="DI110" s="889"/>
      <c r="DJ110" s="889"/>
      <c r="DK110" s="889"/>
      <c r="DL110" s="889" t="s">
        <v>128</v>
      </c>
      <c r="DM110" s="889"/>
      <c r="DN110" s="889"/>
      <c r="DO110" s="889"/>
      <c r="DP110" s="889"/>
      <c r="DQ110" s="889" t="s">
        <v>128</v>
      </c>
      <c r="DR110" s="889"/>
      <c r="DS110" s="889"/>
      <c r="DT110" s="889"/>
      <c r="DU110" s="889"/>
      <c r="DV110" s="890" t="s">
        <v>424</v>
      </c>
      <c r="DW110" s="890"/>
      <c r="DX110" s="890"/>
      <c r="DY110" s="890"/>
      <c r="DZ110" s="891"/>
    </row>
    <row r="111" spans="1:131" s="247" customFormat="1" ht="26.25" customHeight="1" x14ac:dyDescent="0.15">
      <c r="A111" s="818" t="s">
        <v>446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128</v>
      </c>
      <c r="AB111" s="970"/>
      <c r="AC111" s="970"/>
      <c r="AD111" s="970"/>
      <c r="AE111" s="971"/>
      <c r="AF111" s="972" t="s">
        <v>128</v>
      </c>
      <c r="AG111" s="970"/>
      <c r="AH111" s="970"/>
      <c r="AI111" s="970"/>
      <c r="AJ111" s="971"/>
      <c r="AK111" s="972" t="s">
        <v>128</v>
      </c>
      <c r="AL111" s="970"/>
      <c r="AM111" s="970"/>
      <c r="AN111" s="970"/>
      <c r="AO111" s="971"/>
      <c r="AP111" s="973" t="s">
        <v>128</v>
      </c>
      <c r="AQ111" s="974"/>
      <c r="AR111" s="974"/>
      <c r="AS111" s="974"/>
      <c r="AT111" s="975"/>
      <c r="AU111" s="983"/>
      <c r="AV111" s="984"/>
      <c r="AW111" s="984"/>
      <c r="AX111" s="984"/>
      <c r="AY111" s="984"/>
      <c r="AZ111" s="859" t="s">
        <v>447</v>
      </c>
      <c r="BA111" s="794"/>
      <c r="BB111" s="794"/>
      <c r="BC111" s="794"/>
      <c r="BD111" s="794"/>
      <c r="BE111" s="794"/>
      <c r="BF111" s="794"/>
      <c r="BG111" s="794"/>
      <c r="BH111" s="794"/>
      <c r="BI111" s="794"/>
      <c r="BJ111" s="794"/>
      <c r="BK111" s="794"/>
      <c r="BL111" s="794"/>
      <c r="BM111" s="794"/>
      <c r="BN111" s="794"/>
      <c r="BO111" s="794"/>
      <c r="BP111" s="795"/>
      <c r="BQ111" s="860">
        <v>880751</v>
      </c>
      <c r="BR111" s="861"/>
      <c r="BS111" s="861"/>
      <c r="BT111" s="861"/>
      <c r="BU111" s="861"/>
      <c r="BV111" s="861">
        <v>775184</v>
      </c>
      <c r="BW111" s="861"/>
      <c r="BX111" s="861"/>
      <c r="BY111" s="861"/>
      <c r="BZ111" s="861"/>
      <c r="CA111" s="861">
        <v>683044</v>
      </c>
      <c r="CB111" s="861"/>
      <c r="CC111" s="861"/>
      <c r="CD111" s="861"/>
      <c r="CE111" s="861"/>
      <c r="CF111" s="922">
        <v>5</v>
      </c>
      <c r="CG111" s="923"/>
      <c r="CH111" s="923"/>
      <c r="CI111" s="923"/>
      <c r="CJ111" s="923"/>
      <c r="CK111" s="978"/>
      <c r="CL111" s="865"/>
      <c r="CM111" s="868" t="s">
        <v>448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128</v>
      </c>
      <c r="DH111" s="861"/>
      <c r="DI111" s="861"/>
      <c r="DJ111" s="861"/>
      <c r="DK111" s="861"/>
      <c r="DL111" s="861" t="s">
        <v>128</v>
      </c>
      <c r="DM111" s="861"/>
      <c r="DN111" s="861"/>
      <c r="DO111" s="861"/>
      <c r="DP111" s="861"/>
      <c r="DQ111" s="861" t="s">
        <v>128</v>
      </c>
      <c r="DR111" s="861"/>
      <c r="DS111" s="861"/>
      <c r="DT111" s="861"/>
      <c r="DU111" s="861"/>
      <c r="DV111" s="838" t="s">
        <v>128</v>
      </c>
      <c r="DW111" s="838"/>
      <c r="DX111" s="838"/>
      <c r="DY111" s="838"/>
      <c r="DZ111" s="839"/>
    </row>
    <row r="112" spans="1:131" s="247" customFormat="1" ht="26.25" customHeight="1" x14ac:dyDescent="0.15">
      <c r="A112" s="963" t="s">
        <v>449</v>
      </c>
      <c r="B112" s="964"/>
      <c r="C112" s="794" t="s">
        <v>450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128</v>
      </c>
      <c r="AB112" s="824"/>
      <c r="AC112" s="824"/>
      <c r="AD112" s="824"/>
      <c r="AE112" s="825"/>
      <c r="AF112" s="826" t="s">
        <v>424</v>
      </c>
      <c r="AG112" s="824"/>
      <c r="AH112" s="824"/>
      <c r="AI112" s="824"/>
      <c r="AJ112" s="825"/>
      <c r="AK112" s="826" t="s">
        <v>128</v>
      </c>
      <c r="AL112" s="824"/>
      <c r="AM112" s="824"/>
      <c r="AN112" s="824"/>
      <c r="AO112" s="825"/>
      <c r="AP112" s="871" t="s">
        <v>451</v>
      </c>
      <c r="AQ112" s="872"/>
      <c r="AR112" s="872"/>
      <c r="AS112" s="872"/>
      <c r="AT112" s="873"/>
      <c r="AU112" s="983"/>
      <c r="AV112" s="984"/>
      <c r="AW112" s="984"/>
      <c r="AX112" s="984"/>
      <c r="AY112" s="984"/>
      <c r="AZ112" s="859" t="s">
        <v>452</v>
      </c>
      <c r="BA112" s="794"/>
      <c r="BB112" s="794"/>
      <c r="BC112" s="794"/>
      <c r="BD112" s="794"/>
      <c r="BE112" s="794"/>
      <c r="BF112" s="794"/>
      <c r="BG112" s="794"/>
      <c r="BH112" s="794"/>
      <c r="BI112" s="794"/>
      <c r="BJ112" s="794"/>
      <c r="BK112" s="794"/>
      <c r="BL112" s="794"/>
      <c r="BM112" s="794"/>
      <c r="BN112" s="794"/>
      <c r="BO112" s="794"/>
      <c r="BP112" s="795"/>
      <c r="BQ112" s="860">
        <v>10949556</v>
      </c>
      <c r="BR112" s="861"/>
      <c r="BS112" s="861"/>
      <c r="BT112" s="861"/>
      <c r="BU112" s="861"/>
      <c r="BV112" s="861">
        <v>10110967</v>
      </c>
      <c r="BW112" s="861"/>
      <c r="BX112" s="861"/>
      <c r="BY112" s="861"/>
      <c r="BZ112" s="861"/>
      <c r="CA112" s="861">
        <v>9537259</v>
      </c>
      <c r="CB112" s="861"/>
      <c r="CC112" s="861"/>
      <c r="CD112" s="861"/>
      <c r="CE112" s="861"/>
      <c r="CF112" s="922">
        <v>69.3</v>
      </c>
      <c r="CG112" s="923"/>
      <c r="CH112" s="923"/>
      <c r="CI112" s="923"/>
      <c r="CJ112" s="923"/>
      <c r="CK112" s="978"/>
      <c r="CL112" s="865"/>
      <c r="CM112" s="868" t="s">
        <v>453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424</v>
      </c>
      <c r="DH112" s="861"/>
      <c r="DI112" s="861"/>
      <c r="DJ112" s="861"/>
      <c r="DK112" s="861"/>
      <c r="DL112" s="861" t="s">
        <v>424</v>
      </c>
      <c r="DM112" s="861"/>
      <c r="DN112" s="861"/>
      <c r="DO112" s="861"/>
      <c r="DP112" s="861"/>
      <c r="DQ112" s="861" t="s">
        <v>128</v>
      </c>
      <c r="DR112" s="861"/>
      <c r="DS112" s="861"/>
      <c r="DT112" s="861"/>
      <c r="DU112" s="861"/>
      <c r="DV112" s="838" t="s">
        <v>424</v>
      </c>
      <c r="DW112" s="838"/>
      <c r="DX112" s="838"/>
      <c r="DY112" s="838"/>
      <c r="DZ112" s="839"/>
    </row>
    <row r="113" spans="1:130" s="247" customFormat="1" ht="26.25" customHeight="1" x14ac:dyDescent="0.15">
      <c r="A113" s="965"/>
      <c r="B113" s="966"/>
      <c r="C113" s="794" t="s">
        <v>454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966790</v>
      </c>
      <c r="AB113" s="970"/>
      <c r="AC113" s="970"/>
      <c r="AD113" s="970"/>
      <c r="AE113" s="971"/>
      <c r="AF113" s="972">
        <v>913007</v>
      </c>
      <c r="AG113" s="970"/>
      <c r="AH113" s="970"/>
      <c r="AI113" s="970"/>
      <c r="AJ113" s="971"/>
      <c r="AK113" s="972">
        <v>853154</v>
      </c>
      <c r="AL113" s="970"/>
      <c r="AM113" s="970"/>
      <c r="AN113" s="970"/>
      <c r="AO113" s="971"/>
      <c r="AP113" s="973">
        <v>6.2</v>
      </c>
      <c r="AQ113" s="974"/>
      <c r="AR113" s="974"/>
      <c r="AS113" s="974"/>
      <c r="AT113" s="975"/>
      <c r="AU113" s="983"/>
      <c r="AV113" s="984"/>
      <c r="AW113" s="984"/>
      <c r="AX113" s="984"/>
      <c r="AY113" s="984"/>
      <c r="AZ113" s="859" t="s">
        <v>455</v>
      </c>
      <c r="BA113" s="794"/>
      <c r="BB113" s="794"/>
      <c r="BC113" s="794"/>
      <c r="BD113" s="794"/>
      <c r="BE113" s="794"/>
      <c r="BF113" s="794"/>
      <c r="BG113" s="794"/>
      <c r="BH113" s="794"/>
      <c r="BI113" s="794"/>
      <c r="BJ113" s="794"/>
      <c r="BK113" s="794"/>
      <c r="BL113" s="794"/>
      <c r="BM113" s="794"/>
      <c r="BN113" s="794"/>
      <c r="BO113" s="794"/>
      <c r="BP113" s="795"/>
      <c r="BQ113" s="860">
        <v>26510</v>
      </c>
      <c r="BR113" s="861"/>
      <c r="BS113" s="861"/>
      <c r="BT113" s="861"/>
      <c r="BU113" s="861"/>
      <c r="BV113" s="861">
        <v>18022</v>
      </c>
      <c r="BW113" s="861"/>
      <c r="BX113" s="861"/>
      <c r="BY113" s="861"/>
      <c r="BZ113" s="861"/>
      <c r="CA113" s="861">
        <v>9858</v>
      </c>
      <c r="CB113" s="861"/>
      <c r="CC113" s="861"/>
      <c r="CD113" s="861"/>
      <c r="CE113" s="861"/>
      <c r="CF113" s="922">
        <v>0.1</v>
      </c>
      <c r="CG113" s="923"/>
      <c r="CH113" s="923"/>
      <c r="CI113" s="923"/>
      <c r="CJ113" s="923"/>
      <c r="CK113" s="978"/>
      <c r="CL113" s="865"/>
      <c r="CM113" s="868" t="s">
        <v>456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v>58847</v>
      </c>
      <c r="DH113" s="824"/>
      <c r="DI113" s="824"/>
      <c r="DJ113" s="824"/>
      <c r="DK113" s="825"/>
      <c r="DL113" s="826">
        <v>49083</v>
      </c>
      <c r="DM113" s="824"/>
      <c r="DN113" s="824"/>
      <c r="DO113" s="824"/>
      <c r="DP113" s="825"/>
      <c r="DQ113" s="826">
        <v>658</v>
      </c>
      <c r="DR113" s="824"/>
      <c r="DS113" s="824"/>
      <c r="DT113" s="824"/>
      <c r="DU113" s="825"/>
      <c r="DV113" s="871">
        <v>0</v>
      </c>
      <c r="DW113" s="872"/>
      <c r="DX113" s="872"/>
      <c r="DY113" s="872"/>
      <c r="DZ113" s="873"/>
    </row>
    <row r="114" spans="1:130" s="247" customFormat="1" ht="26.25" customHeight="1" x14ac:dyDescent="0.15">
      <c r="A114" s="965"/>
      <c r="B114" s="966"/>
      <c r="C114" s="794" t="s">
        <v>457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9137</v>
      </c>
      <c r="AB114" s="824"/>
      <c r="AC114" s="824"/>
      <c r="AD114" s="824"/>
      <c r="AE114" s="825"/>
      <c r="AF114" s="826">
        <v>9129</v>
      </c>
      <c r="AG114" s="824"/>
      <c r="AH114" s="824"/>
      <c r="AI114" s="824"/>
      <c r="AJ114" s="825"/>
      <c r="AK114" s="826">
        <v>8587</v>
      </c>
      <c r="AL114" s="824"/>
      <c r="AM114" s="824"/>
      <c r="AN114" s="824"/>
      <c r="AO114" s="825"/>
      <c r="AP114" s="871">
        <v>0.1</v>
      </c>
      <c r="AQ114" s="872"/>
      <c r="AR114" s="872"/>
      <c r="AS114" s="872"/>
      <c r="AT114" s="873"/>
      <c r="AU114" s="983"/>
      <c r="AV114" s="984"/>
      <c r="AW114" s="984"/>
      <c r="AX114" s="984"/>
      <c r="AY114" s="984"/>
      <c r="AZ114" s="859" t="s">
        <v>458</v>
      </c>
      <c r="BA114" s="794"/>
      <c r="BB114" s="794"/>
      <c r="BC114" s="794"/>
      <c r="BD114" s="794"/>
      <c r="BE114" s="794"/>
      <c r="BF114" s="794"/>
      <c r="BG114" s="794"/>
      <c r="BH114" s="794"/>
      <c r="BI114" s="794"/>
      <c r="BJ114" s="794"/>
      <c r="BK114" s="794"/>
      <c r="BL114" s="794"/>
      <c r="BM114" s="794"/>
      <c r="BN114" s="794"/>
      <c r="BO114" s="794"/>
      <c r="BP114" s="795"/>
      <c r="BQ114" s="860">
        <v>4297400</v>
      </c>
      <c r="BR114" s="861"/>
      <c r="BS114" s="861"/>
      <c r="BT114" s="861"/>
      <c r="BU114" s="861"/>
      <c r="BV114" s="861">
        <v>3855112</v>
      </c>
      <c r="BW114" s="861"/>
      <c r="BX114" s="861"/>
      <c r="BY114" s="861"/>
      <c r="BZ114" s="861"/>
      <c r="CA114" s="861">
        <v>3754839</v>
      </c>
      <c r="CB114" s="861"/>
      <c r="CC114" s="861"/>
      <c r="CD114" s="861"/>
      <c r="CE114" s="861"/>
      <c r="CF114" s="922">
        <v>27.3</v>
      </c>
      <c r="CG114" s="923"/>
      <c r="CH114" s="923"/>
      <c r="CI114" s="923"/>
      <c r="CJ114" s="923"/>
      <c r="CK114" s="978"/>
      <c r="CL114" s="865"/>
      <c r="CM114" s="868" t="s">
        <v>459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128</v>
      </c>
      <c r="DH114" s="824"/>
      <c r="DI114" s="824"/>
      <c r="DJ114" s="824"/>
      <c r="DK114" s="825"/>
      <c r="DL114" s="826" t="s">
        <v>451</v>
      </c>
      <c r="DM114" s="824"/>
      <c r="DN114" s="824"/>
      <c r="DO114" s="824"/>
      <c r="DP114" s="825"/>
      <c r="DQ114" s="826" t="s">
        <v>128</v>
      </c>
      <c r="DR114" s="824"/>
      <c r="DS114" s="824"/>
      <c r="DT114" s="824"/>
      <c r="DU114" s="825"/>
      <c r="DV114" s="871" t="s">
        <v>128</v>
      </c>
      <c r="DW114" s="872"/>
      <c r="DX114" s="872"/>
      <c r="DY114" s="872"/>
      <c r="DZ114" s="873"/>
    </row>
    <row r="115" spans="1:130" s="247" customFormat="1" ht="26.25" customHeight="1" x14ac:dyDescent="0.15">
      <c r="A115" s="965"/>
      <c r="B115" s="966"/>
      <c r="C115" s="794" t="s">
        <v>460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217257</v>
      </c>
      <c r="AB115" s="970"/>
      <c r="AC115" s="970"/>
      <c r="AD115" s="970"/>
      <c r="AE115" s="971"/>
      <c r="AF115" s="972">
        <v>178101</v>
      </c>
      <c r="AG115" s="970"/>
      <c r="AH115" s="970"/>
      <c r="AI115" s="970"/>
      <c r="AJ115" s="971"/>
      <c r="AK115" s="972">
        <v>94661</v>
      </c>
      <c r="AL115" s="970"/>
      <c r="AM115" s="970"/>
      <c r="AN115" s="970"/>
      <c r="AO115" s="971"/>
      <c r="AP115" s="973">
        <v>0.7</v>
      </c>
      <c r="AQ115" s="974"/>
      <c r="AR115" s="974"/>
      <c r="AS115" s="974"/>
      <c r="AT115" s="975"/>
      <c r="AU115" s="983"/>
      <c r="AV115" s="984"/>
      <c r="AW115" s="984"/>
      <c r="AX115" s="984"/>
      <c r="AY115" s="984"/>
      <c r="AZ115" s="859" t="s">
        <v>461</v>
      </c>
      <c r="BA115" s="794"/>
      <c r="BB115" s="794"/>
      <c r="BC115" s="794"/>
      <c r="BD115" s="794"/>
      <c r="BE115" s="794"/>
      <c r="BF115" s="794"/>
      <c r="BG115" s="794"/>
      <c r="BH115" s="794"/>
      <c r="BI115" s="794"/>
      <c r="BJ115" s="794"/>
      <c r="BK115" s="794"/>
      <c r="BL115" s="794"/>
      <c r="BM115" s="794"/>
      <c r="BN115" s="794"/>
      <c r="BO115" s="794"/>
      <c r="BP115" s="795"/>
      <c r="BQ115" s="860">
        <v>557</v>
      </c>
      <c r="BR115" s="861"/>
      <c r="BS115" s="861"/>
      <c r="BT115" s="861"/>
      <c r="BU115" s="861"/>
      <c r="BV115" s="861">
        <v>119</v>
      </c>
      <c r="BW115" s="861"/>
      <c r="BX115" s="861"/>
      <c r="BY115" s="861"/>
      <c r="BZ115" s="861"/>
      <c r="CA115" s="861">
        <v>1015</v>
      </c>
      <c r="CB115" s="861"/>
      <c r="CC115" s="861"/>
      <c r="CD115" s="861"/>
      <c r="CE115" s="861"/>
      <c r="CF115" s="922">
        <v>0</v>
      </c>
      <c r="CG115" s="923"/>
      <c r="CH115" s="923"/>
      <c r="CI115" s="923"/>
      <c r="CJ115" s="923"/>
      <c r="CK115" s="978"/>
      <c r="CL115" s="865"/>
      <c r="CM115" s="859" t="s">
        <v>462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128</v>
      </c>
      <c r="DH115" s="824"/>
      <c r="DI115" s="824"/>
      <c r="DJ115" s="824"/>
      <c r="DK115" s="825"/>
      <c r="DL115" s="826" t="s">
        <v>128</v>
      </c>
      <c r="DM115" s="824"/>
      <c r="DN115" s="824"/>
      <c r="DO115" s="824"/>
      <c r="DP115" s="825"/>
      <c r="DQ115" s="826" t="s">
        <v>128</v>
      </c>
      <c r="DR115" s="824"/>
      <c r="DS115" s="824"/>
      <c r="DT115" s="824"/>
      <c r="DU115" s="825"/>
      <c r="DV115" s="871" t="s">
        <v>128</v>
      </c>
      <c r="DW115" s="872"/>
      <c r="DX115" s="872"/>
      <c r="DY115" s="872"/>
      <c r="DZ115" s="873"/>
    </row>
    <row r="116" spans="1:130" s="247" customFormat="1" ht="26.25" customHeight="1" x14ac:dyDescent="0.15">
      <c r="A116" s="967"/>
      <c r="B116" s="968"/>
      <c r="C116" s="927" t="s">
        <v>463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208</v>
      </c>
      <c r="AB116" s="824"/>
      <c r="AC116" s="824"/>
      <c r="AD116" s="824"/>
      <c r="AE116" s="825"/>
      <c r="AF116" s="826">
        <v>234</v>
      </c>
      <c r="AG116" s="824"/>
      <c r="AH116" s="824"/>
      <c r="AI116" s="824"/>
      <c r="AJ116" s="825"/>
      <c r="AK116" s="826">
        <v>219</v>
      </c>
      <c r="AL116" s="824"/>
      <c r="AM116" s="824"/>
      <c r="AN116" s="824"/>
      <c r="AO116" s="825"/>
      <c r="AP116" s="871">
        <v>0</v>
      </c>
      <c r="AQ116" s="872"/>
      <c r="AR116" s="872"/>
      <c r="AS116" s="872"/>
      <c r="AT116" s="873"/>
      <c r="AU116" s="983"/>
      <c r="AV116" s="984"/>
      <c r="AW116" s="984"/>
      <c r="AX116" s="984"/>
      <c r="AY116" s="984"/>
      <c r="AZ116" s="910" t="s">
        <v>464</v>
      </c>
      <c r="BA116" s="911"/>
      <c r="BB116" s="911"/>
      <c r="BC116" s="911"/>
      <c r="BD116" s="911"/>
      <c r="BE116" s="911"/>
      <c r="BF116" s="911"/>
      <c r="BG116" s="911"/>
      <c r="BH116" s="911"/>
      <c r="BI116" s="911"/>
      <c r="BJ116" s="911"/>
      <c r="BK116" s="911"/>
      <c r="BL116" s="911"/>
      <c r="BM116" s="911"/>
      <c r="BN116" s="911"/>
      <c r="BO116" s="911"/>
      <c r="BP116" s="912"/>
      <c r="BQ116" s="860" t="s">
        <v>424</v>
      </c>
      <c r="BR116" s="861"/>
      <c r="BS116" s="861"/>
      <c r="BT116" s="861"/>
      <c r="BU116" s="861"/>
      <c r="BV116" s="861" t="s">
        <v>128</v>
      </c>
      <c r="BW116" s="861"/>
      <c r="BX116" s="861"/>
      <c r="BY116" s="861"/>
      <c r="BZ116" s="861"/>
      <c r="CA116" s="861" t="s">
        <v>128</v>
      </c>
      <c r="CB116" s="861"/>
      <c r="CC116" s="861"/>
      <c r="CD116" s="861"/>
      <c r="CE116" s="861"/>
      <c r="CF116" s="922" t="s">
        <v>128</v>
      </c>
      <c r="CG116" s="923"/>
      <c r="CH116" s="923"/>
      <c r="CI116" s="923"/>
      <c r="CJ116" s="923"/>
      <c r="CK116" s="978"/>
      <c r="CL116" s="865"/>
      <c r="CM116" s="868" t="s">
        <v>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v>10260</v>
      </c>
      <c r="DH116" s="824"/>
      <c r="DI116" s="824"/>
      <c r="DJ116" s="824"/>
      <c r="DK116" s="825"/>
      <c r="DL116" s="826">
        <v>5130</v>
      </c>
      <c r="DM116" s="824"/>
      <c r="DN116" s="824"/>
      <c r="DO116" s="824"/>
      <c r="DP116" s="825"/>
      <c r="DQ116" s="826" t="s">
        <v>128</v>
      </c>
      <c r="DR116" s="824"/>
      <c r="DS116" s="824"/>
      <c r="DT116" s="824"/>
      <c r="DU116" s="825"/>
      <c r="DV116" s="871" t="s">
        <v>128</v>
      </c>
      <c r="DW116" s="872"/>
      <c r="DX116" s="872"/>
      <c r="DY116" s="872"/>
      <c r="DZ116" s="873"/>
    </row>
    <row r="117" spans="1:130" s="247" customFormat="1" ht="26.25" customHeight="1" x14ac:dyDescent="0.15">
      <c r="A117" s="948" t="s">
        <v>188</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466</v>
      </c>
      <c r="Z117" s="950"/>
      <c r="AA117" s="955">
        <v>6024149</v>
      </c>
      <c r="AB117" s="956"/>
      <c r="AC117" s="956"/>
      <c r="AD117" s="956"/>
      <c r="AE117" s="957"/>
      <c r="AF117" s="958">
        <v>5653838</v>
      </c>
      <c r="AG117" s="956"/>
      <c r="AH117" s="956"/>
      <c r="AI117" s="956"/>
      <c r="AJ117" s="957"/>
      <c r="AK117" s="958">
        <v>4974196</v>
      </c>
      <c r="AL117" s="956"/>
      <c r="AM117" s="956"/>
      <c r="AN117" s="956"/>
      <c r="AO117" s="957"/>
      <c r="AP117" s="959"/>
      <c r="AQ117" s="960"/>
      <c r="AR117" s="960"/>
      <c r="AS117" s="960"/>
      <c r="AT117" s="961"/>
      <c r="AU117" s="983"/>
      <c r="AV117" s="984"/>
      <c r="AW117" s="984"/>
      <c r="AX117" s="984"/>
      <c r="AY117" s="984"/>
      <c r="AZ117" s="910" t="s">
        <v>467</v>
      </c>
      <c r="BA117" s="911"/>
      <c r="BB117" s="911"/>
      <c r="BC117" s="911"/>
      <c r="BD117" s="911"/>
      <c r="BE117" s="911"/>
      <c r="BF117" s="911"/>
      <c r="BG117" s="911"/>
      <c r="BH117" s="911"/>
      <c r="BI117" s="911"/>
      <c r="BJ117" s="911"/>
      <c r="BK117" s="911"/>
      <c r="BL117" s="911"/>
      <c r="BM117" s="911"/>
      <c r="BN117" s="911"/>
      <c r="BO117" s="911"/>
      <c r="BP117" s="912"/>
      <c r="BQ117" s="860" t="s">
        <v>424</v>
      </c>
      <c r="BR117" s="861"/>
      <c r="BS117" s="861"/>
      <c r="BT117" s="861"/>
      <c r="BU117" s="861"/>
      <c r="BV117" s="861" t="s">
        <v>128</v>
      </c>
      <c r="BW117" s="861"/>
      <c r="BX117" s="861"/>
      <c r="BY117" s="861"/>
      <c r="BZ117" s="861"/>
      <c r="CA117" s="861" t="s">
        <v>128</v>
      </c>
      <c r="CB117" s="861"/>
      <c r="CC117" s="861"/>
      <c r="CD117" s="861"/>
      <c r="CE117" s="861"/>
      <c r="CF117" s="922" t="s">
        <v>128</v>
      </c>
      <c r="CG117" s="923"/>
      <c r="CH117" s="923"/>
      <c r="CI117" s="923"/>
      <c r="CJ117" s="923"/>
      <c r="CK117" s="978"/>
      <c r="CL117" s="865"/>
      <c r="CM117" s="868" t="s">
        <v>468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128</v>
      </c>
      <c r="DH117" s="824"/>
      <c r="DI117" s="824"/>
      <c r="DJ117" s="824"/>
      <c r="DK117" s="825"/>
      <c r="DL117" s="826" t="s">
        <v>128</v>
      </c>
      <c r="DM117" s="824"/>
      <c r="DN117" s="824"/>
      <c r="DO117" s="824"/>
      <c r="DP117" s="825"/>
      <c r="DQ117" s="826" t="s">
        <v>424</v>
      </c>
      <c r="DR117" s="824"/>
      <c r="DS117" s="824"/>
      <c r="DT117" s="824"/>
      <c r="DU117" s="825"/>
      <c r="DV117" s="871" t="s">
        <v>128</v>
      </c>
      <c r="DW117" s="872"/>
      <c r="DX117" s="872"/>
      <c r="DY117" s="872"/>
      <c r="DZ117" s="873"/>
    </row>
    <row r="118" spans="1:130" s="247" customFormat="1" ht="26.25" customHeight="1" x14ac:dyDescent="0.15">
      <c r="A118" s="948" t="s">
        <v>441</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439</v>
      </c>
      <c r="AB118" s="949"/>
      <c r="AC118" s="949"/>
      <c r="AD118" s="949"/>
      <c r="AE118" s="950"/>
      <c r="AF118" s="951" t="s">
        <v>308</v>
      </c>
      <c r="AG118" s="949"/>
      <c r="AH118" s="949"/>
      <c r="AI118" s="949"/>
      <c r="AJ118" s="950"/>
      <c r="AK118" s="951" t="s">
        <v>307</v>
      </c>
      <c r="AL118" s="949"/>
      <c r="AM118" s="949"/>
      <c r="AN118" s="949"/>
      <c r="AO118" s="950"/>
      <c r="AP118" s="952" t="s">
        <v>440</v>
      </c>
      <c r="AQ118" s="953"/>
      <c r="AR118" s="953"/>
      <c r="AS118" s="953"/>
      <c r="AT118" s="954"/>
      <c r="AU118" s="983"/>
      <c r="AV118" s="984"/>
      <c r="AW118" s="984"/>
      <c r="AX118" s="984"/>
      <c r="AY118" s="984"/>
      <c r="AZ118" s="926" t="s">
        <v>469</v>
      </c>
      <c r="BA118" s="927"/>
      <c r="BB118" s="927"/>
      <c r="BC118" s="927"/>
      <c r="BD118" s="927"/>
      <c r="BE118" s="927"/>
      <c r="BF118" s="927"/>
      <c r="BG118" s="927"/>
      <c r="BH118" s="927"/>
      <c r="BI118" s="927"/>
      <c r="BJ118" s="927"/>
      <c r="BK118" s="927"/>
      <c r="BL118" s="927"/>
      <c r="BM118" s="927"/>
      <c r="BN118" s="927"/>
      <c r="BO118" s="927"/>
      <c r="BP118" s="928"/>
      <c r="BQ118" s="929" t="s">
        <v>451</v>
      </c>
      <c r="BR118" s="892"/>
      <c r="BS118" s="892"/>
      <c r="BT118" s="892"/>
      <c r="BU118" s="892"/>
      <c r="BV118" s="892" t="s">
        <v>451</v>
      </c>
      <c r="BW118" s="892"/>
      <c r="BX118" s="892"/>
      <c r="BY118" s="892"/>
      <c r="BZ118" s="892"/>
      <c r="CA118" s="892" t="s">
        <v>128</v>
      </c>
      <c r="CB118" s="892"/>
      <c r="CC118" s="892"/>
      <c r="CD118" s="892"/>
      <c r="CE118" s="892"/>
      <c r="CF118" s="922" t="s">
        <v>128</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128</v>
      </c>
      <c r="DH118" s="824"/>
      <c r="DI118" s="824"/>
      <c r="DJ118" s="824"/>
      <c r="DK118" s="825"/>
      <c r="DL118" s="826" t="s">
        <v>128</v>
      </c>
      <c r="DM118" s="824"/>
      <c r="DN118" s="824"/>
      <c r="DO118" s="824"/>
      <c r="DP118" s="825"/>
      <c r="DQ118" s="826" t="s">
        <v>424</v>
      </c>
      <c r="DR118" s="824"/>
      <c r="DS118" s="824"/>
      <c r="DT118" s="824"/>
      <c r="DU118" s="825"/>
      <c r="DV118" s="871" t="s">
        <v>424</v>
      </c>
      <c r="DW118" s="872"/>
      <c r="DX118" s="872"/>
      <c r="DY118" s="872"/>
      <c r="DZ118" s="873"/>
    </row>
    <row r="119" spans="1:130" s="247" customFormat="1" ht="26.25" customHeight="1" x14ac:dyDescent="0.15">
      <c r="A119" s="862" t="s">
        <v>444</v>
      </c>
      <c r="B119" s="863"/>
      <c r="C119" s="938" t="s">
        <v>445</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128</v>
      </c>
      <c r="AB119" s="942"/>
      <c r="AC119" s="942"/>
      <c r="AD119" s="942"/>
      <c r="AE119" s="943"/>
      <c r="AF119" s="944" t="s">
        <v>128</v>
      </c>
      <c r="AG119" s="942"/>
      <c r="AH119" s="942"/>
      <c r="AI119" s="942"/>
      <c r="AJ119" s="943"/>
      <c r="AK119" s="944" t="s">
        <v>128</v>
      </c>
      <c r="AL119" s="942"/>
      <c r="AM119" s="942"/>
      <c r="AN119" s="942"/>
      <c r="AO119" s="943"/>
      <c r="AP119" s="945" t="s">
        <v>128</v>
      </c>
      <c r="AQ119" s="946"/>
      <c r="AR119" s="946"/>
      <c r="AS119" s="946"/>
      <c r="AT119" s="947"/>
      <c r="AU119" s="985"/>
      <c r="AV119" s="986"/>
      <c r="AW119" s="986"/>
      <c r="AX119" s="986"/>
      <c r="AY119" s="986"/>
      <c r="AZ119" s="278" t="s">
        <v>188</v>
      </c>
      <c r="BA119" s="278"/>
      <c r="BB119" s="278"/>
      <c r="BC119" s="278"/>
      <c r="BD119" s="278"/>
      <c r="BE119" s="278"/>
      <c r="BF119" s="278"/>
      <c r="BG119" s="278"/>
      <c r="BH119" s="278"/>
      <c r="BI119" s="278"/>
      <c r="BJ119" s="278"/>
      <c r="BK119" s="278"/>
      <c r="BL119" s="278"/>
      <c r="BM119" s="278"/>
      <c r="BN119" s="278"/>
      <c r="BO119" s="924" t="s">
        <v>471</v>
      </c>
      <c r="BP119" s="925"/>
      <c r="BQ119" s="929">
        <v>55153592</v>
      </c>
      <c r="BR119" s="892"/>
      <c r="BS119" s="892"/>
      <c r="BT119" s="892"/>
      <c r="BU119" s="892"/>
      <c r="BV119" s="892">
        <v>53483298</v>
      </c>
      <c r="BW119" s="892"/>
      <c r="BX119" s="892"/>
      <c r="BY119" s="892"/>
      <c r="BZ119" s="892"/>
      <c r="CA119" s="892">
        <v>52564078</v>
      </c>
      <c r="CB119" s="892"/>
      <c r="CC119" s="892"/>
      <c r="CD119" s="892"/>
      <c r="CE119" s="892"/>
      <c r="CF119" s="790"/>
      <c r="CG119" s="791"/>
      <c r="CH119" s="791"/>
      <c r="CI119" s="791"/>
      <c r="CJ119" s="881"/>
      <c r="CK119" s="979"/>
      <c r="CL119" s="867"/>
      <c r="CM119" s="885" t="s">
        <v>472</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811644</v>
      </c>
      <c r="DH119" s="807"/>
      <c r="DI119" s="807"/>
      <c r="DJ119" s="807"/>
      <c r="DK119" s="808"/>
      <c r="DL119" s="809">
        <v>720971</v>
      </c>
      <c r="DM119" s="807"/>
      <c r="DN119" s="807"/>
      <c r="DO119" s="807"/>
      <c r="DP119" s="808"/>
      <c r="DQ119" s="809">
        <v>682386</v>
      </c>
      <c r="DR119" s="807"/>
      <c r="DS119" s="807"/>
      <c r="DT119" s="807"/>
      <c r="DU119" s="808"/>
      <c r="DV119" s="895">
        <v>5</v>
      </c>
      <c r="DW119" s="896"/>
      <c r="DX119" s="896"/>
      <c r="DY119" s="896"/>
      <c r="DZ119" s="897"/>
    </row>
    <row r="120" spans="1:130" s="247" customFormat="1" ht="26.25" customHeight="1" x14ac:dyDescent="0.15">
      <c r="A120" s="864"/>
      <c r="B120" s="865"/>
      <c r="C120" s="868" t="s">
        <v>448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128</v>
      </c>
      <c r="AB120" s="824"/>
      <c r="AC120" s="824"/>
      <c r="AD120" s="824"/>
      <c r="AE120" s="825"/>
      <c r="AF120" s="826" t="s">
        <v>128</v>
      </c>
      <c r="AG120" s="824"/>
      <c r="AH120" s="824"/>
      <c r="AI120" s="824"/>
      <c r="AJ120" s="825"/>
      <c r="AK120" s="826" t="s">
        <v>451</v>
      </c>
      <c r="AL120" s="824"/>
      <c r="AM120" s="824"/>
      <c r="AN120" s="824"/>
      <c r="AO120" s="825"/>
      <c r="AP120" s="871" t="s">
        <v>128</v>
      </c>
      <c r="AQ120" s="872"/>
      <c r="AR120" s="872"/>
      <c r="AS120" s="872"/>
      <c r="AT120" s="873"/>
      <c r="AU120" s="930" t="s">
        <v>473</v>
      </c>
      <c r="AV120" s="931"/>
      <c r="AW120" s="931"/>
      <c r="AX120" s="931"/>
      <c r="AY120" s="932"/>
      <c r="AZ120" s="907" t="s">
        <v>474</v>
      </c>
      <c r="BA120" s="852"/>
      <c r="BB120" s="852"/>
      <c r="BC120" s="852"/>
      <c r="BD120" s="852"/>
      <c r="BE120" s="852"/>
      <c r="BF120" s="852"/>
      <c r="BG120" s="852"/>
      <c r="BH120" s="852"/>
      <c r="BI120" s="852"/>
      <c r="BJ120" s="852"/>
      <c r="BK120" s="852"/>
      <c r="BL120" s="852"/>
      <c r="BM120" s="852"/>
      <c r="BN120" s="852"/>
      <c r="BO120" s="852"/>
      <c r="BP120" s="853"/>
      <c r="BQ120" s="908">
        <v>4765339</v>
      </c>
      <c r="BR120" s="889"/>
      <c r="BS120" s="889"/>
      <c r="BT120" s="889"/>
      <c r="BU120" s="889"/>
      <c r="BV120" s="889">
        <v>4149732</v>
      </c>
      <c r="BW120" s="889"/>
      <c r="BX120" s="889"/>
      <c r="BY120" s="889"/>
      <c r="BZ120" s="889"/>
      <c r="CA120" s="889">
        <v>4557468</v>
      </c>
      <c r="CB120" s="889"/>
      <c r="CC120" s="889"/>
      <c r="CD120" s="889"/>
      <c r="CE120" s="889"/>
      <c r="CF120" s="913">
        <v>33.1</v>
      </c>
      <c r="CG120" s="914"/>
      <c r="CH120" s="914"/>
      <c r="CI120" s="914"/>
      <c r="CJ120" s="914"/>
      <c r="CK120" s="915" t="s">
        <v>475</v>
      </c>
      <c r="CL120" s="899"/>
      <c r="CM120" s="899"/>
      <c r="CN120" s="899"/>
      <c r="CO120" s="900"/>
      <c r="CP120" s="919" t="s">
        <v>415</v>
      </c>
      <c r="CQ120" s="920"/>
      <c r="CR120" s="920"/>
      <c r="CS120" s="920"/>
      <c r="CT120" s="920"/>
      <c r="CU120" s="920"/>
      <c r="CV120" s="920"/>
      <c r="CW120" s="920"/>
      <c r="CX120" s="920"/>
      <c r="CY120" s="920"/>
      <c r="CZ120" s="920"/>
      <c r="DA120" s="920"/>
      <c r="DB120" s="920"/>
      <c r="DC120" s="920"/>
      <c r="DD120" s="920"/>
      <c r="DE120" s="920"/>
      <c r="DF120" s="921"/>
      <c r="DG120" s="908">
        <v>4947750</v>
      </c>
      <c r="DH120" s="889"/>
      <c r="DI120" s="889"/>
      <c r="DJ120" s="889"/>
      <c r="DK120" s="889"/>
      <c r="DL120" s="889">
        <v>4541857</v>
      </c>
      <c r="DM120" s="889"/>
      <c r="DN120" s="889"/>
      <c r="DO120" s="889"/>
      <c r="DP120" s="889"/>
      <c r="DQ120" s="889">
        <v>4286215</v>
      </c>
      <c r="DR120" s="889"/>
      <c r="DS120" s="889"/>
      <c r="DT120" s="889"/>
      <c r="DU120" s="889"/>
      <c r="DV120" s="890">
        <v>31.2</v>
      </c>
      <c r="DW120" s="890"/>
      <c r="DX120" s="890"/>
      <c r="DY120" s="890"/>
      <c r="DZ120" s="891"/>
    </row>
    <row r="121" spans="1:130" s="247" customFormat="1" ht="26.25" customHeight="1" x14ac:dyDescent="0.15">
      <c r="A121" s="864"/>
      <c r="B121" s="865"/>
      <c r="C121" s="910" t="s">
        <v>476</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128</v>
      </c>
      <c r="AB121" s="824"/>
      <c r="AC121" s="824"/>
      <c r="AD121" s="824"/>
      <c r="AE121" s="825"/>
      <c r="AF121" s="826" t="s">
        <v>128</v>
      </c>
      <c r="AG121" s="824"/>
      <c r="AH121" s="824"/>
      <c r="AI121" s="824"/>
      <c r="AJ121" s="825"/>
      <c r="AK121" s="826" t="s">
        <v>424</v>
      </c>
      <c r="AL121" s="824"/>
      <c r="AM121" s="824"/>
      <c r="AN121" s="824"/>
      <c r="AO121" s="825"/>
      <c r="AP121" s="871" t="s">
        <v>128</v>
      </c>
      <c r="AQ121" s="872"/>
      <c r="AR121" s="872"/>
      <c r="AS121" s="872"/>
      <c r="AT121" s="873"/>
      <c r="AU121" s="933"/>
      <c r="AV121" s="934"/>
      <c r="AW121" s="934"/>
      <c r="AX121" s="934"/>
      <c r="AY121" s="935"/>
      <c r="AZ121" s="859" t="s">
        <v>477</v>
      </c>
      <c r="BA121" s="794"/>
      <c r="BB121" s="794"/>
      <c r="BC121" s="794"/>
      <c r="BD121" s="794"/>
      <c r="BE121" s="794"/>
      <c r="BF121" s="794"/>
      <c r="BG121" s="794"/>
      <c r="BH121" s="794"/>
      <c r="BI121" s="794"/>
      <c r="BJ121" s="794"/>
      <c r="BK121" s="794"/>
      <c r="BL121" s="794"/>
      <c r="BM121" s="794"/>
      <c r="BN121" s="794"/>
      <c r="BO121" s="794"/>
      <c r="BP121" s="795"/>
      <c r="BQ121" s="860">
        <v>321029</v>
      </c>
      <c r="BR121" s="861"/>
      <c r="BS121" s="861"/>
      <c r="BT121" s="861"/>
      <c r="BU121" s="861"/>
      <c r="BV121" s="861">
        <v>246396</v>
      </c>
      <c r="BW121" s="861"/>
      <c r="BX121" s="861"/>
      <c r="BY121" s="861"/>
      <c r="BZ121" s="861"/>
      <c r="CA121" s="861">
        <v>189544</v>
      </c>
      <c r="CB121" s="861"/>
      <c r="CC121" s="861"/>
      <c r="CD121" s="861"/>
      <c r="CE121" s="861"/>
      <c r="CF121" s="922">
        <v>1.4</v>
      </c>
      <c r="CG121" s="923"/>
      <c r="CH121" s="923"/>
      <c r="CI121" s="923"/>
      <c r="CJ121" s="923"/>
      <c r="CK121" s="916"/>
      <c r="CL121" s="902"/>
      <c r="CM121" s="902"/>
      <c r="CN121" s="902"/>
      <c r="CO121" s="903"/>
      <c r="CP121" s="882" t="s">
        <v>478</v>
      </c>
      <c r="CQ121" s="883"/>
      <c r="CR121" s="883"/>
      <c r="CS121" s="883"/>
      <c r="CT121" s="883"/>
      <c r="CU121" s="883"/>
      <c r="CV121" s="883"/>
      <c r="CW121" s="883"/>
      <c r="CX121" s="883"/>
      <c r="CY121" s="883"/>
      <c r="CZ121" s="883"/>
      <c r="DA121" s="883"/>
      <c r="DB121" s="883"/>
      <c r="DC121" s="883"/>
      <c r="DD121" s="883"/>
      <c r="DE121" s="883"/>
      <c r="DF121" s="884"/>
      <c r="DG121" s="860">
        <v>2951754</v>
      </c>
      <c r="DH121" s="861"/>
      <c r="DI121" s="861"/>
      <c r="DJ121" s="861"/>
      <c r="DK121" s="861"/>
      <c r="DL121" s="861">
        <v>2781719</v>
      </c>
      <c r="DM121" s="861"/>
      <c r="DN121" s="861"/>
      <c r="DO121" s="861"/>
      <c r="DP121" s="861"/>
      <c r="DQ121" s="861">
        <v>2614399</v>
      </c>
      <c r="DR121" s="861"/>
      <c r="DS121" s="861"/>
      <c r="DT121" s="861"/>
      <c r="DU121" s="861"/>
      <c r="DV121" s="838">
        <v>19</v>
      </c>
      <c r="DW121" s="838"/>
      <c r="DX121" s="838"/>
      <c r="DY121" s="838"/>
      <c r="DZ121" s="839"/>
    </row>
    <row r="122" spans="1:130" s="247" customFormat="1" ht="26.25" customHeight="1" x14ac:dyDescent="0.15">
      <c r="A122" s="864"/>
      <c r="B122" s="865"/>
      <c r="C122" s="868" t="s">
        <v>459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451</v>
      </c>
      <c r="AB122" s="824"/>
      <c r="AC122" s="824"/>
      <c r="AD122" s="824"/>
      <c r="AE122" s="825"/>
      <c r="AF122" s="826" t="s">
        <v>128</v>
      </c>
      <c r="AG122" s="824"/>
      <c r="AH122" s="824"/>
      <c r="AI122" s="824"/>
      <c r="AJ122" s="825"/>
      <c r="AK122" s="826" t="s">
        <v>128</v>
      </c>
      <c r="AL122" s="824"/>
      <c r="AM122" s="824"/>
      <c r="AN122" s="824"/>
      <c r="AO122" s="825"/>
      <c r="AP122" s="871" t="s">
        <v>128</v>
      </c>
      <c r="AQ122" s="872"/>
      <c r="AR122" s="872"/>
      <c r="AS122" s="872"/>
      <c r="AT122" s="873"/>
      <c r="AU122" s="933"/>
      <c r="AV122" s="934"/>
      <c r="AW122" s="934"/>
      <c r="AX122" s="934"/>
      <c r="AY122" s="935"/>
      <c r="AZ122" s="926" t="s">
        <v>479</v>
      </c>
      <c r="BA122" s="927"/>
      <c r="BB122" s="927"/>
      <c r="BC122" s="927"/>
      <c r="BD122" s="927"/>
      <c r="BE122" s="927"/>
      <c r="BF122" s="927"/>
      <c r="BG122" s="927"/>
      <c r="BH122" s="927"/>
      <c r="BI122" s="927"/>
      <c r="BJ122" s="927"/>
      <c r="BK122" s="927"/>
      <c r="BL122" s="927"/>
      <c r="BM122" s="927"/>
      <c r="BN122" s="927"/>
      <c r="BO122" s="927"/>
      <c r="BP122" s="928"/>
      <c r="BQ122" s="929">
        <v>32319663</v>
      </c>
      <c r="BR122" s="892"/>
      <c r="BS122" s="892"/>
      <c r="BT122" s="892"/>
      <c r="BU122" s="892"/>
      <c r="BV122" s="892">
        <v>32338513</v>
      </c>
      <c r="BW122" s="892"/>
      <c r="BX122" s="892"/>
      <c r="BY122" s="892"/>
      <c r="BZ122" s="892"/>
      <c r="CA122" s="892">
        <v>32408618</v>
      </c>
      <c r="CB122" s="892"/>
      <c r="CC122" s="892"/>
      <c r="CD122" s="892"/>
      <c r="CE122" s="892"/>
      <c r="CF122" s="893">
        <v>235.5</v>
      </c>
      <c r="CG122" s="894"/>
      <c r="CH122" s="894"/>
      <c r="CI122" s="894"/>
      <c r="CJ122" s="894"/>
      <c r="CK122" s="916"/>
      <c r="CL122" s="902"/>
      <c r="CM122" s="902"/>
      <c r="CN122" s="902"/>
      <c r="CO122" s="903"/>
      <c r="CP122" s="882" t="s">
        <v>480</v>
      </c>
      <c r="CQ122" s="883"/>
      <c r="CR122" s="883"/>
      <c r="CS122" s="883"/>
      <c r="CT122" s="883"/>
      <c r="CU122" s="883"/>
      <c r="CV122" s="883"/>
      <c r="CW122" s="883"/>
      <c r="CX122" s="883"/>
      <c r="CY122" s="883"/>
      <c r="CZ122" s="883"/>
      <c r="DA122" s="883"/>
      <c r="DB122" s="883"/>
      <c r="DC122" s="883"/>
      <c r="DD122" s="883"/>
      <c r="DE122" s="883"/>
      <c r="DF122" s="884"/>
      <c r="DG122" s="860">
        <v>2327812</v>
      </c>
      <c r="DH122" s="861"/>
      <c r="DI122" s="861"/>
      <c r="DJ122" s="861"/>
      <c r="DK122" s="861"/>
      <c r="DL122" s="861">
        <v>2076772</v>
      </c>
      <c r="DM122" s="861"/>
      <c r="DN122" s="861"/>
      <c r="DO122" s="861"/>
      <c r="DP122" s="861"/>
      <c r="DQ122" s="861">
        <v>1916831</v>
      </c>
      <c r="DR122" s="861"/>
      <c r="DS122" s="861"/>
      <c r="DT122" s="861"/>
      <c r="DU122" s="861"/>
      <c r="DV122" s="838">
        <v>13.9</v>
      </c>
      <c r="DW122" s="838"/>
      <c r="DX122" s="838"/>
      <c r="DY122" s="838"/>
      <c r="DZ122" s="839"/>
    </row>
    <row r="123" spans="1:130" s="247" customFormat="1" ht="26.25" customHeight="1" x14ac:dyDescent="0.15">
      <c r="A123" s="864"/>
      <c r="B123" s="865"/>
      <c r="C123" s="868" t="s">
        <v>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v>5130</v>
      </c>
      <c r="AB123" s="824"/>
      <c r="AC123" s="824"/>
      <c r="AD123" s="824"/>
      <c r="AE123" s="825"/>
      <c r="AF123" s="826">
        <v>5130</v>
      </c>
      <c r="AG123" s="824"/>
      <c r="AH123" s="824"/>
      <c r="AI123" s="824"/>
      <c r="AJ123" s="825"/>
      <c r="AK123" s="826">
        <v>5130</v>
      </c>
      <c r="AL123" s="824"/>
      <c r="AM123" s="824"/>
      <c r="AN123" s="824"/>
      <c r="AO123" s="825"/>
      <c r="AP123" s="871">
        <v>0</v>
      </c>
      <c r="AQ123" s="872"/>
      <c r="AR123" s="872"/>
      <c r="AS123" s="872"/>
      <c r="AT123" s="873"/>
      <c r="AU123" s="936"/>
      <c r="AV123" s="937"/>
      <c r="AW123" s="937"/>
      <c r="AX123" s="937"/>
      <c r="AY123" s="937"/>
      <c r="AZ123" s="278" t="s">
        <v>188</v>
      </c>
      <c r="BA123" s="278"/>
      <c r="BB123" s="278"/>
      <c r="BC123" s="278"/>
      <c r="BD123" s="278"/>
      <c r="BE123" s="278"/>
      <c r="BF123" s="278"/>
      <c r="BG123" s="278"/>
      <c r="BH123" s="278"/>
      <c r="BI123" s="278"/>
      <c r="BJ123" s="278"/>
      <c r="BK123" s="278"/>
      <c r="BL123" s="278"/>
      <c r="BM123" s="278"/>
      <c r="BN123" s="278"/>
      <c r="BO123" s="924" t="s">
        <v>481</v>
      </c>
      <c r="BP123" s="925"/>
      <c r="BQ123" s="879">
        <v>37406031</v>
      </c>
      <c r="BR123" s="880"/>
      <c r="BS123" s="880"/>
      <c r="BT123" s="880"/>
      <c r="BU123" s="880"/>
      <c r="BV123" s="880">
        <v>36734641</v>
      </c>
      <c r="BW123" s="880"/>
      <c r="BX123" s="880"/>
      <c r="BY123" s="880"/>
      <c r="BZ123" s="880"/>
      <c r="CA123" s="880">
        <v>37155630</v>
      </c>
      <c r="CB123" s="880"/>
      <c r="CC123" s="880"/>
      <c r="CD123" s="880"/>
      <c r="CE123" s="880"/>
      <c r="CF123" s="790"/>
      <c r="CG123" s="791"/>
      <c r="CH123" s="791"/>
      <c r="CI123" s="791"/>
      <c r="CJ123" s="881"/>
      <c r="CK123" s="916"/>
      <c r="CL123" s="902"/>
      <c r="CM123" s="902"/>
      <c r="CN123" s="902"/>
      <c r="CO123" s="903"/>
      <c r="CP123" s="882" t="s">
        <v>482</v>
      </c>
      <c r="CQ123" s="883"/>
      <c r="CR123" s="883"/>
      <c r="CS123" s="883"/>
      <c r="CT123" s="883"/>
      <c r="CU123" s="883"/>
      <c r="CV123" s="883"/>
      <c r="CW123" s="883"/>
      <c r="CX123" s="883"/>
      <c r="CY123" s="883"/>
      <c r="CZ123" s="883"/>
      <c r="DA123" s="883"/>
      <c r="DB123" s="883"/>
      <c r="DC123" s="883"/>
      <c r="DD123" s="883"/>
      <c r="DE123" s="883"/>
      <c r="DF123" s="884"/>
      <c r="DG123" s="823">
        <v>467538</v>
      </c>
      <c r="DH123" s="824"/>
      <c r="DI123" s="824"/>
      <c r="DJ123" s="824"/>
      <c r="DK123" s="825"/>
      <c r="DL123" s="826">
        <v>493587</v>
      </c>
      <c r="DM123" s="824"/>
      <c r="DN123" s="824"/>
      <c r="DO123" s="824"/>
      <c r="DP123" s="825"/>
      <c r="DQ123" s="826">
        <v>507636</v>
      </c>
      <c r="DR123" s="824"/>
      <c r="DS123" s="824"/>
      <c r="DT123" s="824"/>
      <c r="DU123" s="825"/>
      <c r="DV123" s="871">
        <v>3.7</v>
      </c>
      <c r="DW123" s="872"/>
      <c r="DX123" s="872"/>
      <c r="DY123" s="872"/>
      <c r="DZ123" s="873"/>
    </row>
    <row r="124" spans="1:130" s="247" customFormat="1" ht="26.25" customHeight="1" thickBot="1" x14ac:dyDescent="0.2">
      <c r="A124" s="864"/>
      <c r="B124" s="865"/>
      <c r="C124" s="868" t="s">
        <v>468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v>136822</v>
      </c>
      <c r="AB124" s="824"/>
      <c r="AC124" s="824"/>
      <c r="AD124" s="824"/>
      <c r="AE124" s="825"/>
      <c r="AF124" s="826">
        <v>96157</v>
      </c>
      <c r="AG124" s="824"/>
      <c r="AH124" s="824"/>
      <c r="AI124" s="824"/>
      <c r="AJ124" s="825"/>
      <c r="AK124" s="826">
        <v>62632</v>
      </c>
      <c r="AL124" s="824"/>
      <c r="AM124" s="824"/>
      <c r="AN124" s="824"/>
      <c r="AO124" s="825"/>
      <c r="AP124" s="871">
        <v>0.5</v>
      </c>
      <c r="AQ124" s="872"/>
      <c r="AR124" s="872"/>
      <c r="AS124" s="872"/>
      <c r="AT124" s="873"/>
      <c r="AU124" s="874" t="s">
        <v>483</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124.8</v>
      </c>
      <c r="BR124" s="878"/>
      <c r="BS124" s="878"/>
      <c r="BT124" s="878"/>
      <c r="BU124" s="878"/>
      <c r="BV124" s="878">
        <v>120.7</v>
      </c>
      <c r="BW124" s="878"/>
      <c r="BX124" s="878"/>
      <c r="BY124" s="878"/>
      <c r="BZ124" s="878"/>
      <c r="CA124" s="878">
        <v>111.9</v>
      </c>
      <c r="CB124" s="878"/>
      <c r="CC124" s="878"/>
      <c r="CD124" s="878"/>
      <c r="CE124" s="878"/>
      <c r="CF124" s="768"/>
      <c r="CG124" s="769"/>
      <c r="CH124" s="769"/>
      <c r="CI124" s="769"/>
      <c r="CJ124" s="909"/>
      <c r="CK124" s="917"/>
      <c r="CL124" s="917"/>
      <c r="CM124" s="917"/>
      <c r="CN124" s="917"/>
      <c r="CO124" s="918"/>
      <c r="CP124" s="882" t="s">
        <v>484</v>
      </c>
      <c r="CQ124" s="883"/>
      <c r="CR124" s="883"/>
      <c r="CS124" s="883"/>
      <c r="CT124" s="883"/>
      <c r="CU124" s="883"/>
      <c r="CV124" s="883"/>
      <c r="CW124" s="883"/>
      <c r="CX124" s="883"/>
      <c r="CY124" s="883"/>
      <c r="CZ124" s="883"/>
      <c r="DA124" s="883"/>
      <c r="DB124" s="883"/>
      <c r="DC124" s="883"/>
      <c r="DD124" s="883"/>
      <c r="DE124" s="883"/>
      <c r="DF124" s="884"/>
      <c r="DG124" s="806">
        <v>254702</v>
      </c>
      <c r="DH124" s="807"/>
      <c r="DI124" s="807"/>
      <c r="DJ124" s="807"/>
      <c r="DK124" s="808"/>
      <c r="DL124" s="809">
        <v>217032</v>
      </c>
      <c r="DM124" s="807"/>
      <c r="DN124" s="807"/>
      <c r="DO124" s="807"/>
      <c r="DP124" s="808"/>
      <c r="DQ124" s="809">
        <v>212178</v>
      </c>
      <c r="DR124" s="807"/>
      <c r="DS124" s="807"/>
      <c r="DT124" s="807"/>
      <c r="DU124" s="808"/>
      <c r="DV124" s="895">
        <v>1.5</v>
      </c>
      <c r="DW124" s="896"/>
      <c r="DX124" s="896"/>
      <c r="DY124" s="896"/>
      <c r="DZ124" s="897"/>
    </row>
    <row r="125" spans="1:130" s="247" customFormat="1" ht="26.25" customHeight="1" x14ac:dyDescent="0.15">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424</v>
      </c>
      <c r="AB125" s="824"/>
      <c r="AC125" s="824"/>
      <c r="AD125" s="824"/>
      <c r="AE125" s="825"/>
      <c r="AF125" s="826" t="s">
        <v>424</v>
      </c>
      <c r="AG125" s="824"/>
      <c r="AH125" s="824"/>
      <c r="AI125" s="824"/>
      <c r="AJ125" s="825"/>
      <c r="AK125" s="826" t="s">
        <v>424</v>
      </c>
      <c r="AL125" s="824"/>
      <c r="AM125" s="824"/>
      <c r="AN125" s="824"/>
      <c r="AO125" s="825"/>
      <c r="AP125" s="871" t="s">
        <v>128</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485</v>
      </c>
      <c r="CL125" s="899"/>
      <c r="CM125" s="899"/>
      <c r="CN125" s="899"/>
      <c r="CO125" s="900"/>
      <c r="CP125" s="907" t="s">
        <v>486</v>
      </c>
      <c r="CQ125" s="852"/>
      <c r="CR125" s="852"/>
      <c r="CS125" s="852"/>
      <c r="CT125" s="852"/>
      <c r="CU125" s="852"/>
      <c r="CV125" s="852"/>
      <c r="CW125" s="852"/>
      <c r="CX125" s="852"/>
      <c r="CY125" s="852"/>
      <c r="CZ125" s="852"/>
      <c r="DA125" s="852"/>
      <c r="DB125" s="852"/>
      <c r="DC125" s="852"/>
      <c r="DD125" s="852"/>
      <c r="DE125" s="852"/>
      <c r="DF125" s="853"/>
      <c r="DG125" s="908" t="s">
        <v>424</v>
      </c>
      <c r="DH125" s="889"/>
      <c r="DI125" s="889"/>
      <c r="DJ125" s="889"/>
      <c r="DK125" s="889"/>
      <c r="DL125" s="889" t="s">
        <v>424</v>
      </c>
      <c r="DM125" s="889"/>
      <c r="DN125" s="889"/>
      <c r="DO125" s="889"/>
      <c r="DP125" s="889"/>
      <c r="DQ125" s="889" t="s">
        <v>424</v>
      </c>
      <c r="DR125" s="889"/>
      <c r="DS125" s="889"/>
      <c r="DT125" s="889"/>
      <c r="DU125" s="889"/>
      <c r="DV125" s="890" t="s">
        <v>424</v>
      </c>
      <c r="DW125" s="890"/>
      <c r="DX125" s="890"/>
      <c r="DY125" s="890"/>
      <c r="DZ125" s="891"/>
    </row>
    <row r="126" spans="1:130" s="247" customFormat="1" ht="26.25" customHeight="1" thickBot="1" x14ac:dyDescent="0.2">
      <c r="A126" s="864"/>
      <c r="B126" s="865"/>
      <c r="C126" s="868" t="s">
        <v>472</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424</v>
      </c>
      <c r="AB126" s="824"/>
      <c r="AC126" s="824"/>
      <c r="AD126" s="824"/>
      <c r="AE126" s="825"/>
      <c r="AF126" s="826" t="s">
        <v>424</v>
      </c>
      <c r="AG126" s="824"/>
      <c r="AH126" s="824"/>
      <c r="AI126" s="824"/>
      <c r="AJ126" s="825"/>
      <c r="AK126" s="826" t="s">
        <v>424</v>
      </c>
      <c r="AL126" s="824"/>
      <c r="AM126" s="824"/>
      <c r="AN126" s="824"/>
      <c r="AO126" s="825"/>
      <c r="AP126" s="871" t="s">
        <v>128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487</v>
      </c>
      <c r="CQ126" s="794"/>
      <c r="CR126" s="794"/>
      <c r="CS126" s="794"/>
      <c r="CT126" s="794"/>
      <c r="CU126" s="794"/>
      <c r="CV126" s="794"/>
      <c r="CW126" s="794"/>
      <c r="CX126" s="794"/>
      <c r="CY126" s="794"/>
      <c r="CZ126" s="794"/>
      <c r="DA126" s="794"/>
      <c r="DB126" s="794"/>
      <c r="DC126" s="794"/>
      <c r="DD126" s="794"/>
      <c r="DE126" s="794"/>
      <c r="DF126" s="795"/>
      <c r="DG126" s="860" t="s">
        <v>424</v>
      </c>
      <c r="DH126" s="861"/>
      <c r="DI126" s="861"/>
      <c r="DJ126" s="861"/>
      <c r="DK126" s="861"/>
      <c r="DL126" s="861" t="s">
        <v>424</v>
      </c>
      <c r="DM126" s="861"/>
      <c r="DN126" s="861"/>
      <c r="DO126" s="861"/>
      <c r="DP126" s="861"/>
      <c r="DQ126" s="861" t="s">
        <v>424</v>
      </c>
      <c r="DR126" s="861"/>
      <c r="DS126" s="861"/>
      <c r="DT126" s="861"/>
      <c r="DU126" s="861"/>
      <c r="DV126" s="838" t="s">
        <v>424</v>
      </c>
      <c r="DW126" s="838"/>
      <c r="DX126" s="838"/>
      <c r="DY126" s="838"/>
      <c r="DZ126" s="839"/>
    </row>
    <row r="127" spans="1:130" s="247" customFormat="1" ht="26.25" customHeight="1" x14ac:dyDescent="0.15">
      <c r="A127" s="866"/>
      <c r="B127" s="867"/>
      <c r="C127" s="885" t="s">
        <v>488</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75305</v>
      </c>
      <c r="AB127" s="824"/>
      <c r="AC127" s="824"/>
      <c r="AD127" s="824"/>
      <c r="AE127" s="825"/>
      <c r="AF127" s="826">
        <v>76814</v>
      </c>
      <c r="AG127" s="824"/>
      <c r="AH127" s="824"/>
      <c r="AI127" s="824"/>
      <c r="AJ127" s="825"/>
      <c r="AK127" s="826">
        <v>26899</v>
      </c>
      <c r="AL127" s="824"/>
      <c r="AM127" s="824"/>
      <c r="AN127" s="824"/>
      <c r="AO127" s="825"/>
      <c r="AP127" s="871">
        <v>0.2</v>
      </c>
      <c r="AQ127" s="872"/>
      <c r="AR127" s="872"/>
      <c r="AS127" s="872"/>
      <c r="AT127" s="873"/>
      <c r="AU127" s="283"/>
      <c r="AV127" s="283"/>
      <c r="AW127" s="283"/>
      <c r="AX127" s="888" t="s">
        <v>489</v>
      </c>
      <c r="AY127" s="856"/>
      <c r="AZ127" s="856"/>
      <c r="BA127" s="856"/>
      <c r="BB127" s="856"/>
      <c r="BC127" s="856"/>
      <c r="BD127" s="856"/>
      <c r="BE127" s="857"/>
      <c r="BF127" s="855" t="s">
        <v>490</v>
      </c>
      <c r="BG127" s="856"/>
      <c r="BH127" s="856"/>
      <c r="BI127" s="856"/>
      <c r="BJ127" s="856"/>
      <c r="BK127" s="856"/>
      <c r="BL127" s="857"/>
      <c r="BM127" s="855" t="s">
        <v>491</v>
      </c>
      <c r="BN127" s="856"/>
      <c r="BO127" s="856"/>
      <c r="BP127" s="856"/>
      <c r="BQ127" s="856"/>
      <c r="BR127" s="856"/>
      <c r="BS127" s="857"/>
      <c r="BT127" s="855" t="s">
        <v>492</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493</v>
      </c>
      <c r="CQ127" s="794"/>
      <c r="CR127" s="794"/>
      <c r="CS127" s="794"/>
      <c r="CT127" s="794"/>
      <c r="CU127" s="794"/>
      <c r="CV127" s="794"/>
      <c r="CW127" s="794"/>
      <c r="CX127" s="794"/>
      <c r="CY127" s="794"/>
      <c r="CZ127" s="794"/>
      <c r="DA127" s="794"/>
      <c r="DB127" s="794"/>
      <c r="DC127" s="794"/>
      <c r="DD127" s="794"/>
      <c r="DE127" s="794"/>
      <c r="DF127" s="795"/>
      <c r="DG127" s="860" t="s">
        <v>424</v>
      </c>
      <c r="DH127" s="861"/>
      <c r="DI127" s="861"/>
      <c r="DJ127" s="861"/>
      <c r="DK127" s="861"/>
      <c r="DL127" s="861" t="s">
        <v>424</v>
      </c>
      <c r="DM127" s="861"/>
      <c r="DN127" s="861"/>
      <c r="DO127" s="861"/>
      <c r="DP127" s="861"/>
      <c r="DQ127" s="861" t="s">
        <v>128</v>
      </c>
      <c r="DR127" s="861"/>
      <c r="DS127" s="861"/>
      <c r="DT127" s="861"/>
      <c r="DU127" s="861"/>
      <c r="DV127" s="838" t="s">
        <v>424</v>
      </c>
      <c r="DW127" s="838"/>
      <c r="DX127" s="838"/>
      <c r="DY127" s="838"/>
      <c r="DZ127" s="839"/>
    </row>
    <row r="128" spans="1:130" s="247" customFormat="1" ht="26.25" customHeight="1" thickBot="1" x14ac:dyDescent="0.2">
      <c r="A128" s="840" t="s">
        <v>494</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495</v>
      </c>
      <c r="X128" s="842"/>
      <c r="Y128" s="842"/>
      <c r="Z128" s="843"/>
      <c r="AA128" s="844">
        <v>84422</v>
      </c>
      <c r="AB128" s="845"/>
      <c r="AC128" s="845"/>
      <c r="AD128" s="845"/>
      <c r="AE128" s="846"/>
      <c r="AF128" s="847">
        <v>75295</v>
      </c>
      <c r="AG128" s="845"/>
      <c r="AH128" s="845"/>
      <c r="AI128" s="845"/>
      <c r="AJ128" s="846"/>
      <c r="AK128" s="847">
        <v>83723</v>
      </c>
      <c r="AL128" s="845"/>
      <c r="AM128" s="845"/>
      <c r="AN128" s="845"/>
      <c r="AO128" s="846"/>
      <c r="AP128" s="848"/>
      <c r="AQ128" s="849"/>
      <c r="AR128" s="849"/>
      <c r="AS128" s="849"/>
      <c r="AT128" s="850"/>
      <c r="AU128" s="283"/>
      <c r="AV128" s="283"/>
      <c r="AW128" s="283"/>
      <c r="AX128" s="851" t="s">
        <v>496</v>
      </c>
      <c r="AY128" s="852"/>
      <c r="AZ128" s="852"/>
      <c r="BA128" s="852"/>
      <c r="BB128" s="852"/>
      <c r="BC128" s="852"/>
      <c r="BD128" s="852"/>
      <c r="BE128" s="853"/>
      <c r="BF128" s="830" t="s">
        <v>451</v>
      </c>
      <c r="BG128" s="831"/>
      <c r="BH128" s="831"/>
      <c r="BI128" s="831"/>
      <c r="BJ128" s="831"/>
      <c r="BK128" s="831"/>
      <c r="BL128" s="854"/>
      <c r="BM128" s="830">
        <v>12.64</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497</v>
      </c>
      <c r="CQ128" s="772"/>
      <c r="CR128" s="772"/>
      <c r="CS128" s="772"/>
      <c r="CT128" s="772"/>
      <c r="CU128" s="772"/>
      <c r="CV128" s="772"/>
      <c r="CW128" s="772"/>
      <c r="CX128" s="772"/>
      <c r="CY128" s="772"/>
      <c r="CZ128" s="772"/>
      <c r="DA128" s="772"/>
      <c r="DB128" s="772"/>
      <c r="DC128" s="772"/>
      <c r="DD128" s="772"/>
      <c r="DE128" s="772"/>
      <c r="DF128" s="773"/>
      <c r="DG128" s="834">
        <v>557</v>
      </c>
      <c r="DH128" s="835"/>
      <c r="DI128" s="835"/>
      <c r="DJ128" s="835"/>
      <c r="DK128" s="835"/>
      <c r="DL128" s="835">
        <v>119</v>
      </c>
      <c r="DM128" s="835"/>
      <c r="DN128" s="835"/>
      <c r="DO128" s="835"/>
      <c r="DP128" s="835"/>
      <c r="DQ128" s="835">
        <v>1015</v>
      </c>
      <c r="DR128" s="835"/>
      <c r="DS128" s="835"/>
      <c r="DT128" s="835"/>
      <c r="DU128" s="835"/>
      <c r="DV128" s="836">
        <v>0</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498</v>
      </c>
      <c r="X129" s="821"/>
      <c r="Y129" s="821"/>
      <c r="Z129" s="822"/>
      <c r="AA129" s="823">
        <v>18030130</v>
      </c>
      <c r="AB129" s="824"/>
      <c r="AC129" s="824"/>
      <c r="AD129" s="824"/>
      <c r="AE129" s="825"/>
      <c r="AF129" s="826">
        <v>17562653</v>
      </c>
      <c r="AG129" s="824"/>
      <c r="AH129" s="824"/>
      <c r="AI129" s="824"/>
      <c r="AJ129" s="825"/>
      <c r="AK129" s="826">
        <v>17123323</v>
      </c>
      <c r="AL129" s="824"/>
      <c r="AM129" s="824"/>
      <c r="AN129" s="824"/>
      <c r="AO129" s="825"/>
      <c r="AP129" s="827"/>
      <c r="AQ129" s="828"/>
      <c r="AR129" s="828"/>
      <c r="AS129" s="828"/>
      <c r="AT129" s="829"/>
      <c r="AU129" s="285"/>
      <c r="AV129" s="285"/>
      <c r="AW129" s="285"/>
      <c r="AX129" s="793" t="s">
        <v>499</v>
      </c>
      <c r="AY129" s="794"/>
      <c r="AZ129" s="794"/>
      <c r="BA129" s="794"/>
      <c r="BB129" s="794"/>
      <c r="BC129" s="794"/>
      <c r="BD129" s="794"/>
      <c r="BE129" s="795"/>
      <c r="BF129" s="813" t="s">
        <v>128</v>
      </c>
      <c r="BG129" s="814"/>
      <c r="BH129" s="814"/>
      <c r="BI129" s="814"/>
      <c r="BJ129" s="814"/>
      <c r="BK129" s="814"/>
      <c r="BL129" s="815"/>
      <c r="BM129" s="813">
        <v>17.64</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501</v>
      </c>
      <c r="X130" s="821"/>
      <c r="Y130" s="821"/>
      <c r="Z130" s="822"/>
      <c r="AA130" s="823">
        <v>3816038</v>
      </c>
      <c r="AB130" s="824"/>
      <c r="AC130" s="824"/>
      <c r="AD130" s="824"/>
      <c r="AE130" s="825"/>
      <c r="AF130" s="826">
        <v>3694143</v>
      </c>
      <c r="AG130" s="824"/>
      <c r="AH130" s="824"/>
      <c r="AI130" s="824"/>
      <c r="AJ130" s="825"/>
      <c r="AK130" s="826">
        <v>3364377</v>
      </c>
      <c r="AL130" s="824"/>
      <c r="AM130" s="824"/>
      <c r="AN130" s="824"/>
      <c r="AO130" s="825"/>
      <c r="AP130" s="827"/>
      <c r="AQ130" s="828"/>
      <c r="AR130" s="828"/>
      <c r="AS130" s="828"/>
      <c r="AT130" s="829"/>
      <c r="AU130" s="285"/>
      <c r="AV130" s="285"/>
      <c r="AW130" s="285"/>
      <c r="AX130" s="793" t="s">
        <v>502</v>
      </c>
      <c r="AY130" s="794"/>
      <c r="AZ130" s="794"/>
      <c r="BA130" s="794"/>
      <c r="BB130" s="794"/>
      <c r="BC130" s="794"/>
      <c r="BD130" s="794"/>
      <c r="BE130" s="795"/>
      <c r="BF130" s="796">
        <v>13.2</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503</v>
      </c>
      <c r="X131" s="804"/>
      <c r="Y131" s="804"/>
      <c r="Z131" s="805"/>
      <c r="AA131" s="806">
        <v>14214092</v>
      </c>
      <c r="AB131" s="807"/>
      <c r="AC131" s="807"/>
      <c r="AD131" s="807"/>
      <c r="AE131" s="808"/>
      <c r="AF131" s="809">
        <v>13868510</v>
      </c>
      <c r="AG131" s="807"/>
      <c r="AH131" s="807"/>
      <c r="AI131" s="807"/>
      <c r="AJ131" s="808"/>
      <c r="AK131" s="809">
        <v>13758946</v>
      </c>
      <c r="AL131" s="807"/>
      <c r="AM131" s="807"/>
      <c r="AN131" s="807"/>
      <c r="AO131" s="808"/>
      <c r="AP131" s="810"/>
      <c r="AQ131" s="811"/>
      <c r="AR131" s="811"/>
      <c r="AS131" s="811"/>
      <c r="AT131" s="812"/>
      <c r="AU131" s="285"/>
      <c r="AV131" s="285"/>
      <c r="AW131" s="285"/>
      <c r="AX131" s="771" t="s">
        <v>504</v>
      </c>
      <c r="AY131" s="772"/>
      <c r="AZ131" s="772"/>
      <c r="BA131" s="772"/>
      <c r="BB131" s="772"/>
      <c r="BC131" s="772"/>
      <c r="BD131" s="772"/>
      <c r="BE131" s="773"/>
      <c r="BF131" s="774">
        <v>111.9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506</v>
      </c>
      <c r="W132" s="784"/>
      <c r="X132" s="784"/>
      <c r="Y132" s="784"/>
      <c r="Z132" s="785"/>
      <c r="AA132" s="786">
        <v>14.94072924</v>
      </c>
      <c r="AB132" s="787"/>
      <c r="AC132" s="787"/>
      <c r="AD132" s="787"/>
      <c r="AE132" s="788"/>
      <c r="AF132" s="789">
        <v>13.587616840000001</v>
      </c>
      <c r="AG132" s="787"/>
      <c r="AH132" s="787"/>
      <c r="AI132" s="787"/>
      <c r="AJ132" s="788"/>
      <c r="AK132" s="789">
        <v>11.091663560000001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507</v>
      </c>
      <c r="W133" s="763"/>
      <c r="X133" s="763"/>
      <c r="Y133" s="763"/>
      <c r="Z133" s="764"/>
      <c r="AA133" s="765">
        <v>15.1</v>
      </c>
      <c r="AB133" s="766"/>
      <c r="AC133" s="766"/>
      <c r="AD133" s="766"/>
      <c r="AE133" s="767"/>
      <c r="AF133" s="765">
        <v>14.4</v>
      </c>
      <c r="AG133" s="766"/>
      <c r="AH133" s="766"/>
      <c r="AI133" s="766"/>
      <c r="AJ133" s="767"/>
      <c r="AK133" s="765">
        <v>13.2</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dDL4wHkavuBDAtisMIXV+azdhydOgEoA/IGVVwHSNOVMj8Jv4QzM/fj5sNErtMuZ7Dou6b1GJcv8aXP9YOl9Q==" saltValue="P/2YojHA0YgcdazJY1kv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Ugdq+h24/ke97yYj96XDWzxCtpf4xd6FNjAuT1YnDUOiY2NIeq7deahBfqhhCiNMHbOj0T0mdrtm5vjRkTTOw==" saltValue="q4lqlWeCRIGpvXtjBDgt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oyFHeXq8mPZFTm2XI+rIOTe2+hTKNZZj/gLmFzjpSaR9cpV7/C+UOF3JTZ8P35KMsawXcgDeXmnG1c3B7aHPA==" saltValue="zkIdKXdSwKguTPT5zBkG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0"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1"/>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4" t="s">
        <v>516</v>
      </c>
      <c r="AL9" s="1195"/>
      <c r="AM9" s="1195"/>
      <c r="AN9" s="1196"/>
      <c r="AO9" s="313">
        <v>3965052</v>
      </c>
      <c r="AP9" s="313">
        <v>113713</v>
      </c>
      <c r="AQ9" s="314">
        <v>90613</v>
      </c>
      <c r="AR9" s="315">
        <v>25.5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4" t="s">
        <v>517</v>
      </c>
      <c r="AL10" s="1195"/>
      <c r="AM10" s="1195"/>
      <c r="AN10" s="1196"/>
      <c r="AO10" s="316">
        <v>165272</v>
      </c>
      <c r="AP10" s="316">
        <v>4740</v>
      </c>
      <c r="AQ10" s="317">
        <v>7525</v>
      </c>
      <c r="AR10" s="318">
        <v>-37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4" t="s">
        <v>518</v>
      </c>
      <c r="AL11" s="1195"/>
      <c r="AM11" s="1195"/>
      <c r="AN11" s="1196"/>
      <c r="AO11" s="316">
        <v>705841</v>
      </c>
      <c r="AP11" s="316">
        <v>20243</v>
      </c>
      <c r="AQ11" s="317">
        <v>9582</v>
      </c>
      <c r="AR11" s="318">
        <v>111.3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4" t="s">
        <v>519</v>
      </c>
      <c r="AL12" s="1195"/>
      <c r="AM12" s="1195"/>
      <c r="AN12" s="1196"/>
      <c r="AO12" s="316">
        <v>36550</v>
      </c>
      <c r="AP12" s="316">
        <v>1048</v>
      </c>
      <c r="AQ12" s="317">
        <v>1356</v>
      </c>
      <c r="AR12" s="318">
        <v>-22.7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4" t="s">
        <v>520</v>
      </c>
      <c r="AL13" s="1195"/>
      <c r="AM13" s="1195"/>
      <c r="AN13" s="1196"/>
      <c r="AO13" s="316" t="s">
        <v>521</v>
      </c>
      <c r="AP13" s="316" t="s">
        <v>521</v>
      </c>
      <c r="AQ13" s="317">
        <v>2</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4" t="s">
        <v>522</v>
      </c>
      <c r="AL14" s="1195"/>
      <c r="AM14" s="1195"/>
      <c r="AN14" s="1196"/>
      <c r="AO14" s="316">
        <v>101846</v>
      </c>
      <c r="AP14" s="316">
        <v>2921</v>
      </c>
      <c r="AQ14" s="317">
        <v>4182</v>
      </c>
      <c r="AR14" s="318">
        <v>-30.2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4" t="s">
        <v>523</v>
      </c>
      <c r="AL15" s="1195"/>
      <c r="AM15" s="1195"/>
      <c r="AN15" s="1196"/>
      <c r="AO15" s="316">
        <v>159055</v>
      </c>
      <c r="AP15" s="316">
        <v>4562</v>
      </c>
      <c r="AQ15" s="317">
        <v>2331</v>
      </c>
      <c r="AR15" s="318">
        <v>95.7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7" t="s">
        <v>524</v>
      </c>
      <c r="AL16" s="1198"/>
      <c r="AM16" s="1198"/>
      <c r="AN16" s="1199"/>
      <c r="AO16" s="316">
        <v>-413544</v>
      </c>
      <c r="AP16" s="316">
        <v>-11860</v>
      </c>
      <c r="AQ16" s="317">
        <v>-8270</v>
      </c>
      <c r="AR16" s="318">
        <v>43.4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7" t="s">
        <v>188</v>
      </c>
      <c r="AL17" s="1198"/>
      <c r="AM17" s="1198"/>
      <c r="AN17" s="1199"/>
      <c r="AO17" s="316">
        <v>4720072</v>
      </c>
      <c r="AP17" s="316">
        <v>135366</v>
      </c>
      <c r="AQ17" s="317">
        <v>107322</v>
      </c>
      <c r="AR17" s="318">
        <v>26.1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1" t="s">
        <v>529</v>
      </c>
      <c r="AL21" s="1192"/>
      <c r="AM21" s="1192"/>
      <c r="AN21" s="1193"/>
      <c r="AO21" s="328">
        <v>12.59</v>
      </c>
      <c r="AP21" s="329">
        <v>10.18</v>
      </c>
      <c r="AQ21" s="330">
        <v>2.41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1" t="s">
        <v>530</v>
      </c>
      <c r="AL22" s="1192"/>
      <c r="AM22" s="1192"/>
      <c r="AN22" s="1193"/>
      <c r="AO22" s="333">
        <v>97.3</v>
      </c>
      <c r="AP22" s="334">
        <v>97.7</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0"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1"/>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2" t="s">
        <v>534</v>
      </c>
      <c r="AL32" s="1183"/>
      <c r="AM32" s="1183"/>
      <c r="AN32" s="1184"/>
      <c r="AO32" s="343">
        <v>4017575</v>
      </c>
      <c r="AP32" s="343">
        <v>115219</v>
      </c>
      <c r="AQ32" s="344">
        <v>67619</v>
      </c>
      <c r="AR32" s="345">
        <v>70.400000000000006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2" t="s">
        <v>535</v>
      </c>
      <c r="AL33" s="1183"/>
      <c r="AM33" s="1183"/>
      <c r="AN33" s="1184"/>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2" t="s">
        <v>536</v>
      </c>
      <c r="AL34" s="1183"/>
      <c r="AM34" s="1183"/>
      <c r="AN34" s="1184"/>
      <c r="AO34" s="343" t="s">
        <v>521</v>
      </c>
      <c r="AP34" s="343" t="s">
        <v>521</v>
      </c>
      <c r="AQ34" s="344">
        <v>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2" t="s">
        <v>537</v>
      </c>
      <c r="AL35" s="1183"/>
      <c r="AM35" s="1183"/>
      <c r="AN35" s="1184"/>
      <c r="AO35" s="343">
        <v>853154</v>
      </c>
      <c r="AP35" s="343">
        <v>24467</v>
      </c>
      <c r="AQ35" s="344">
        <v>17835</v>
      </c>
      <c r="AR35" s="345">
        <v>37.200000000000003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2" t="s">
        <v>538</v>
      </c>
      <c r="AL36" s="1183"/>
      <c r="AM36" s="1183"/>
      <c r="AN36" s="1184"/>
      <c r="AO36" s="343">
        <v>8587</v>
      </c>
      <c r="AP36" s="343">
        <v>246</v>
      </c>
      <c r="AQ36" s="344">
        <v>2401</v>
      </c>
      <c r="AR36" s="345">
        <v>-89.8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2" t="s">
        <v>539</v>
      </c>
      <c r="AL37" s="1183"/>
      <c r="AM37" s="1183"/>
      <c r="AN37" s="1184"/>
      <c r="AO37" s="343">
        <v>94661</v>
      </c>
      <c r="AP37" s="343">
        <v>2715</v>
      </c>
      <c r="AQ37" s="344">
        <v>732</v>
      </c>
      <c r="AR37" s="345">
        <v>270.89999999999998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5" t="s">
        <v>540</v>
      </c>
      <c r="AL38" s="1186"/>
      <c r="AM38" s="1186"/>
      <c r="AN38" s="1187"/>
      <c r="AO38" s="346">
        <v>219</v>
      </c>
      <c r="AP38" s="346">
        <v>6</v>
      </c>
      <c r="AQ38" s="347">
        <v>5</v>
      </c>
      <c r="AR38" s="335">
        <v>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5" t="s">
        <v>541</v>
      </c>
      <c r="AL39" s="1186"/>
      <c r="AM39" s="1186"/>
      <c r="AN39" s="1187"/>
      <c r="AO39" s="343">
        <v>-83723</v>
      </c>
      <c r="AP39" s="343">
        <v>-2401</v>
      </c>
      <c r="AQ39" s="344">
        <v>-3806</v>
      </c>
      <c r="AR39" s="345">
        <v>-36.9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2" t="s">
        <v>542</v>
      </c>
      <c r="AL40" s="1183"/>
      <c r="AM40" s="1183"/>
      <c r="AN40" s="1184"/>
      <c r="AO40" s="343">
        <v>-3364377</v>
      </c>
      <c r="AP40" s="343">
        <v>-96486</v>
      </c>
      <c r="AQ40" s="344">
        <v>-59049</v>
      </c>
      <c r="AR40" s="345">
        <v>63.4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8" t="s">
        <v>300</v>
      </c>
      <c r="AL41" s="1189"/>
      <c r="AM41" s="1189"/>
      <c r="AN41" s="1190"/>
      <c r="AO41" s="343">
        <v>1526096</v>
      </c>
      <c r="AP41" s="343">
        <v>43767</v>
      </c>
      <c r="AQ41" s="344">
        <v>25740</v>
      </c>
      <c r="AR41" s="345">
        <v>70</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5" t="s">
        <v>511</v>
      </c>
      <c r="AN49" s="1177" t="s">
        <v>546</v>
      </c>
      <c r="AO49" s="1178"/>
      <c r="AP49" s="1178"/>
      <c r="AQ49" s="1178"/>
      <c r="AR49" s="1179"/>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6"/>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4753431</v>
      </c>
      <c r="AN51" s="365">
        <v>126566</v>
      </c>
      <c r="AO51" s="366">
        <v>7.4</v>
      </c>
      <c r="AP51" s="367">
        <v>85459</v>
      </c>
      <c r="AQ51" s="368">
        <v>-19.8</v>
      </c>
      <c r="AR51" s="369">
        <v>27.2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3059030</v>
      </c>
      <c r="AN52" s="373">
        <v>81450</v>
      </c>
      <c r="AO52" s="374">
        <v>27.2</v>
      </c>
      <c r="AP52" s="375">
        <v>44378</v>
      </c>
      <c r="AQ52" s="376">
        <v>-2.6</v>
      </c>
      <c r="AR52" s="377">
        <v>29.8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4272010</v>
      </c>
      <c r="AN53" s="365">
        <v>115460</v>
      </c>
      <c r="AO53" s="366">
        <v>-8.8000000000000007</v>
      </c>
      <c r="AP53" s="367">
        <v>83280</v>
      </c>
      <c r="AQ53" s="368">
        <v>-2.5</v>
      </c>
      <c r="AR53" s="369">
        <v>-6.3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3075754</v>
      </c>
      <c r="AN54" s="373">
        <v>83128</v>
      </c>
      <c r="AO54" s="374">
        <v>2.1</v>
      </c>
      <c r="AP54" s="375">
        <v>43123</v>
      </c>
      <c r="AQ54" s="376">
        <v>-2.8</v>
      </c>
      <c r="AR54" s="377">
        <v>4.9000000000000004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6057312</v>
      </c>
      <c r="AN55" s="365">
        <v>166983</v>
      </c>
      <c r="AO55" s="366">
        <v>44.6</v>
      </c>
      <c r="AP55" s="367">
        <v>88968</v>
      </c>
      <c r="AQ55" s="368">
        <v>6.8</v>
      </c>
      <c r="AR55" s="369">
        <v>37.799999999999997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4550640</v>
      </c>
      <c r="AN56" s="373">
        <v>125448</v>
      </c>
      <c r="AO56" s="374">
        <v>50.9</v>
      </c>
      <c r="AP56" s="375">
        <v>45482</v>
      </c>
      <c r="AQ56" s="376">
        <v>5.5</v>
      </c>
      <c r="AR56" s="377">
        <v>45.4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5205334</v>
      </c>
      <c r="AN57" s="365">
        <v>146398</v>
      </c>
      <c r="AO57" s="366">
        <v>-12.3</v>
      </c>
      <c r="AP57" s="367">
        <v>85173</v>
      </c>
      <c r="AQ57" s="368">
        <v>-4.3</v>
      </c>
      <c r="AR57" s="369">
        <v>-8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3575470</v>
      </c>
      <c r="AN58" s="373">
        <v>100559</v>
      </c>
      <c r="AO58" s="374">
        <v>-19.8</v>
      </c>
      <c r="AP58" s="375">
        <v>43913</v>
      </c>
      <c r="AQ58" s="376">
        <v>-3.4</v>
      </c>
      <c r="AR58" s="377">
        <v>-16.399999999999999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3903283</v>
      </c>
      <c r="AN59" s="365">
        <v>111941</v>
      </c>
      <c r="AO59" s="366">
        <v>-23.5</v>
      </c>
      <c r="AP59" s="367">
        <v>94081</v>
      </c>
      <c r="AQ59" s="368">
        <v>10.5</v>
      </c>
      <c r="AR59" s="369">
        <v>-34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2494843</v>
      </c>
      <c r="AN60" s="373">
        <v>71549</v>
      </c>
      <c r="AO60" s="374">
        <v>-28.8</v>
      </c>
      <c r="AP60" s="375">
        <v>48949</v>
      </c>
      <c r="AQ60" s="376">
        <v>11.5</v>
      </c>
      <c r="AR60" s="377">
        <v>-40.299999999999997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4838274</v>
      </c>
      <c r="AN61" s="380">
        <v>133470</v>
      </c>
      <c r="AO61" s="381">
        <v>1.5</v>
      </c>
      <c r="AP61" s="382">
        <v>87392</v>
      </c>
      <c r="AQ61" s="383">
        <v>-1.9</v>
      </c>
      <c r="AR61" s="369">
        <v>3.4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3351147</v>
      </c>
      <c r="AN62" s="373">
        <v>92427</v>
      </c>
      <c r="AO62" s="374">
        <v>6.3</v>
      </c>
      <c r="AP62" s="375">
        <v>45169</v>
      </c>
      <c r="AQ62" s="376">
        <v>1.6</v>
      </c>
      <c r="AR62" s="377">
        <v>4.7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fvf3h85jagDIfcp2ZxFQkzhEQ4ZIN8e2QatYhB2f7TLTvYKfK/cfXSzswNE8o/bEpiihdwL2qJQpw3jNm0u1Q==" saltValue="fQ1Z+8wyhOC6b6crZr0X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LHQ2BE+gXbrrgY/gd3pSdsLDBEDyGfQyOAxG8STF9LdJ0+fIeGqRZDw7G6S3sqM0TiFEUVK7fNc8vNz1+vchSw==" saltValue="rV9h0wKffHNFPX0nzF1e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qAsx65kkIIEHWu5dYzWKWb4wbyw6XutY03hJcmO6He4DbOHJtdQGf0IHEWlZB8J9wr8MwlG2nb2zJEepdYw8Vw==" saltValue="xKjmc7tmZ6IvtoIAf0e4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0" t="s">
        <v>3</v>
      </c>
      <c r="D47" s="1200"/>
      <c r="E47" s="1201"/>
      <c r="F47" s="11">
        <v>19.93</v>
      </c>
      <c r="G47" s="12">
        <v>24.4</v>
      </c>
      <c r="H47" s="12">
        <v>24.26</v>
      </c>
      <c r="I47" s="12">
        <v>20.36</v>
      </c>
      <c r="J47" s="13">
        <v>21.76</v>
      </c>
    </row>
    <row r="48" spans="2:10" ht="57.75" customHeight="1" x14ac:dyDescent="0.15">
      <c r="B48" s="14"/>
      <c r="C48" s="1202" t="s">
        <v>4</v>
      </c>
      <c r="D48" s="1202"/>
      <c r="E48" s="1203"/>
      <c r="F48" s="15">
        <v>4.7</v>
      </c>
      <c r="G48" s="16">
        <v>3.03</v>
      </c>
      <c r="H48" s="16">
        <v>3.1</v>
      </c>
      <c r="I48" s="16">
        <v>2.83</v>
      </c>
      <c r="J48" s="17">
        <v>2.81</v>
      </c>
    </row>
    <row r="49" spans="2:10" ht="57.75" customHeight="1" thickBot="1" x14ac:dyDescent="0.2">
      <c r="B49" s="18"/>
      <c r="C49" s="1204" t="s">
        <v>5</v>
      </c>
      <c r="D49" s="1204"/>
      <c r="E49" s="1205"/>
      <c r="F49" s="19">
        <v>1.25</v>
      </c>
      <c r="G49" s="20" t="s">
        <v>567</v>
      </c>
      <c r="H49" s="20" t="s">
        <v>568</v>
      </c>
      <c r="I49" s="20" t="s">
        <v>569</v>
      </c>
      <c r="J49" s="21" t="s">
        <v>570</v>
      </c>
    </row>
    <row r="50" spans="2:10" ht="13.5" customHeight="1" x14ac:dyDescent="0.15"/>
  </sheetData>
  <sheetProtection algorithmName="SHA-512" hashValue="YSGmGhvlHENuRUsG3NRJt/hnDweAJ2GBrwBYvosW5SeovPsEhR0UzmlHgL0VUBIJQEmAvXusaS7Zu1nZRA4few==" saltValue="AmnxdAUpy10/D9qhESYp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2021-03-17T01:03:21Z</cp:lastPrinted>
  <dcterms:created xsi:type="dcterms:W3CDTF">2021-02-05T03:59:37Z</dcterms:created>
  <dcterms:modified xsi:type="dcterms:W3CDTF">2021-03-17T01:03:46Z</dcterms:modified>
  <cp:category/>
</cp:coreProperties>
</file>