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W40" i="9"/>
  <c r="BE40" i="9"/>
  <c r="AM40" i="9"/>
  <c r="U40" i="9"/>
  <c r="CO39" i="9"/>
  <c r="BW39" i="9"/>
  <c r="BE39" i="9"/>
  <c r="AM39" i="9"/>
  <c r="U39" i="9"/>
  <c r="CO38" i="9"/>
  <c r="BW38" i="9"/>
  <c r="BE38" i="9"/>
  <c r="AM38" i="9"/>
  <c r="U38" i="9"/>
  <c r="CO37" i="9"/>
  <c r="BW37" i="9"/>
  <c r="AM37" i="9"/>
  <c r="U37" i="9"/>
  <c r="CO36" i="9"/>
  <c r="BW36" i="9"/>
  <c r="AM36" i="9"/>
  <c r="CO35" i="9"/>
  <c r="BW35" i="9"/>
  <c r="CO34" i="9"/>
  <c r="BW34" i="9"/>
  <c r="C34" i="9"/>
  <c r="C35" i="9" s="1"/>
  <c r="C36" i="9" s="1"/>
  <c r="C37" i="9" s="1"/>
  <c r="C38" i="9" s="1"/>
  <c r="C39" i="9" s="1"/>
  <c r="C40" i="9" s="1"/>
  <c r="C41" i="9" s="1"/>
  <c r="U34" i="9" l="1"/>
  <c r="U35" i="9" s="1"/>
  <c r="U36" i="9" s="1"/>
  <c r="AM34" i="9"/>
  <c r="AM35"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<sst xmlns="http://schemas.openxmlformats.org/spreadsheetml/2006/main" count="1074" uniqueCount="580">
  <si>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</si>
  <si>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</si>
  <si>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</si>
  <si>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</si>
  <si>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</si>
  <si>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</si>
  <si>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</si>
  <si>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</si>
  <si>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</si>
  <si>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</si>
  <si>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</si>
  <si>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</si>
  <si>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</si>
  <si>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</si>
  <si>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</si>
  <si>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</si>
  <si>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</si>
  <si>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</si>
  <si>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</si>
  <si>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</si>
  <si>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</si>
  <si>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</si>
  <si>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</si>
  <si>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</si>
  <si>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</si>
  <si>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</si>
  <si>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</si>
  <si>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</si>
  <si>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</si>
  <si>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</si>
  <si>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</si>
  <si>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</si>
  <si>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</si>
  <si>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</si>
  <si>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</si>
  <si>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</si>
  <si>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</si>
  <si>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</si>
  <si>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</si>
  <si>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</si>
  <si>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</si>
  <si>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</si>
  <si>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</si>
  <si>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</si>
  <si>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</si>
  <si>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</si>
  <si>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</si>
  <si>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</si>
  <si>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</si>
  <si>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</si>
  <si>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</si>
  <si>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</si>
  <si>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</si>
  <si>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</si>
  <si>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</si>
  <si>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</si>
  <si>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</si>
  <si>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</si>
  <si>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</si>
  <si>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</si>
  <si>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</si>
  <si>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</si>
  <si>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</si>
  <si>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</si>
  <si>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</si>
  <si>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</si>
  <si>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</si>
  <si>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</si>
  <si>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</si>
  <si>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</si>
  <si>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</si>
  <si>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</si>
  <si>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</si>
  <si>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</si>
  <si>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</si>
  <si>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</si>
  <si>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</si>
  <si>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</si>
  <si>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</si>
  <si>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</si>
  <si>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</si>
  <si>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廿日市市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</si>
  <si>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</si>
  <si>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</si>
  <si>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</si>
  <si>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</si>
  <si>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</si>
  <si>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</si>
  <si>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</si>
  <si>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</si>
  <si>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</si>
  <si>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</si>
  <si>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</si>
  <si>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</si>
  <si>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</si>
  <si>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</si>
  <si>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</si>
  <si>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</si>
  <si>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</si>
  <si>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</si>
  <si>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</si>
  <si>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</si>
  <si>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</si>
  <si>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</si>
  <si>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</si>
  <si>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</si>
  <si>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</si>
  <si>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</si>
  <si>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</si>
  <si>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</si>
  <si>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</si>
  <si>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</si>
  <si>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</si>
  <si>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</si>
  <si>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</si>
  <si>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</si>
  <si>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</si>
  <si>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</si>
  <si>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</si>
  <si>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</si>
  <si>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</si>
  <si>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</si>
  <si>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</si>
  <si>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</si>
  <si>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</si>
  <si>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</si>
  <si>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</si>
  <si>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</si>
  <si>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</si>
  <si>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</si>
  <si>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</si>
  <si>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</si>
  <si>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</si>
  <si>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</si>
  <si>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</si>
  <si>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</si>
  <si>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</si>
  <si>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</si>
  <si>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</si>
  <si>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</si>
  <si>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</si>
  <si>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</si>
  <si>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</si>
  <si>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</si>
  <si>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</si>
  <si>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</si>
  <si>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</si>
  <si>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</si>
  <si>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</si>
  <si>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</si>
  <si>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</si>
  <si>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</si>
  <si>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</si>
  <si>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</si>
  <si>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</si>
  <si>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</si>
  <si>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</si>
  <si>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</si>
  <si>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</si>
  <si>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</si>
  <si>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</si>
  <si>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</si>
  <si>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</si>
  <si>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</si>
  <si>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</si>
  <si>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</si>
  <si>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</si>
  <si>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</si>
  <si>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</si>
  <si>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</si>
  <si>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</si>
  <si>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</si>
  <si>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</si>
  <si>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</si>
  <si>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</si>
  <si>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</si>
  <si>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</si>
  <si>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</si>
  <si>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</si>
  <si>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</si>
  <si>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</si>
  <si>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</si>
  <si>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</si>
  <si>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</si>
  <si>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</si>
  <si>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</si>
  <si>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</si>
  <si>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</si>
  <si>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</si>
  <si>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</si>
  <si>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</si>
  <si>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</si>
  <si>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</si>
  <si>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</si>
  <si>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</si>
  <si>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</si>
  <si>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広島県廿日市市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</si>
  <si>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</si>
  <si>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</si>
  <si>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</si>
  <si>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</si>
  <si>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</si>
  <si>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</si>
  <si>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</si>
  <si>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</si>
  <si>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</si>
  <si>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</si>
  <si>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</si>
  <si>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</si>
  <si>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</si>
  <si>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</si>
  <si>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</si>
  <si>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</si>
  <si>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</si>
  <si>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</si>
  <si>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</si>
  <si>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</si>
  <si>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</si>
  <si>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</si>
  <si>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</si>
  <si>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</si>
  <si>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</si>
  <si>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</si>
  <si>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</si>
  <si>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</si>
  <si>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</si>
  <si>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</si>
  <si>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</si>
  <si>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</si>
  <si>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</si>
  <si>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</si>
  <si>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</si>
  <si>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</si>
  <si>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</si>
  <si>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</si>
  <si>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</si>
  <si>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</si>
  <si>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</si>
  <si>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</si>
  <si>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</si>
  <si>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</si>
  <si>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</si>
  <si>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</si>
  <si>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</si>
  <si>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</si>
  <si>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</si>
  <si>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</si>
  <si>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</si>
  <si>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</si>
  <si>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</si>
  <si>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</si>
  <si>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</si>
  <si>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</si>
  <si>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</si>
  <si>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</si>
  <si>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</si>
  <si>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</si>
  <si>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</si>
  <si>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</si>
  <si>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</si>
  <si>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</si>
  <si>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</si>
  <si>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</si>
  <si>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</si>
  <si>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</si>
  <si>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</si>
  <si>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</si>
  <si>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</si>
  <si>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</si>
  <si>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</si>
  <si>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</si>
  <si>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</si>
  <si>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</si>
  <si>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</si>
  <si>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</si>
  <si>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</si>
  <si>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</si>
  <si>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</si>
  <si>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</si>
  <si>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</si>
  <si>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</si>
  <si>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</si>
  <si>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</si>
  <si>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</si>
  <si>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</si>
  <si>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</si>
  <si>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</si>
  <si>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</si>
  <si>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</si>
  <si>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</si>
  <si>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</si>
  <si>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</si>
  <si>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</si>
  <si>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</si>
  <si>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</si>
  <si>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</si>
  <si>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</si>
  <si>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</si>
  <si>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</si>
  <si>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</si>
  <si>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</si>
  <si>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</si>
  <si>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</si>
  <si>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</si>
  <si>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</si>
  <si>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</si>
  <si>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</si>
  <si>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</si>
  <si>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</si>
  <si>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</si>
  <si>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</si>
  <si>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</si>
  <si>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</si>
  <si>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</si>
  <si>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</si>
  <si>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</si>
  <si>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</si>
  <si>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</si>
  <si>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</si>
  <si>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</si>
  <si>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</si>
  <si>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</si>
  <si>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</si>
  <si>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</si>
  <si>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</si>
  <si>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</si>
  <si>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</si>
  <si>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</si>
  <si>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</si>
  <si>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</si>
  <si>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</si>
  <si>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</si>
  <si>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</si>
  <si>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</si>
  <si>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</si>
  <si>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</si>
  <si>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</si>
  <si>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</si>
  <si>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</si>
  <si>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</si>
  <si>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</si>
  <si>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</si>
  <si>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</si>
  <si>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</si>
  <si>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</si>
  <si>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広島県廿日市市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</si>
  <si>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</si>
  <si>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</si>
  <si>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</si>
  <si>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</si>
  <si>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</si>
  <si>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</si>
  <si>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</si>
  <si>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</si>
  <si>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</si>
  <si>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</si>
  <si>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</si>
  <si>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</si>
  <si>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</si>
  <si>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</si>
  <si>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</si>
  <si>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</si>
  <si>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</si>
  <si>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</si>
  <si>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</si>
  <si>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</si>
  <si>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漁港管理特別会計</t>
    <phoneticPr fontId="5"/>
  </si>
  <si>
    <t>小規模下水道事業特別会計</t>
    <phoneticPr fontId="5"/>
  </si>
  <si>
    <t>墓地管理事業特別会計</t>
    <phoneticPr fontId="5"/>
  </si>
  <si>
    <t>港湾管理事業特別会計</t>
    <phoneticPr fontId="5"/>
  </si>
  <si>
    <t>市営住宅事業特別会計</t>
    <phoneticPr fontId="5"/>
  </si>
  <si>
    <t>宮島水族館事業特別会計</t>
    <phoneticPr fontId="5"/>
  </si>
  <si>
    <t>廿日市駅北土地区画整理事業特別会計（一般会計）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</si>
  <si>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</si>
  <si>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</si>
  <si>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</si>
  <si>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</si>
  <si>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</si>
  <si>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</si>
  <si>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</si>
  <si>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</si>
  <si>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</si>
  <si>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</si>
  <si>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</si>
  <si>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</si>
  <si>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</si>
  <si>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</si>
  <si>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</si>
  <si>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</si>
  <si>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</si>
  <si>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</si>
  <si>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国民宿舎事業会計</t>
    <phoneticPr fontId="5"/>
  </si>
  <si>
    <t>公共下水道事業特別会計</t>
    <phoneticPr fontId="5"/>
  </si>
  <si>
    <t>法非適用企業</t>
    <phoneticPr fontId="5"/>
  </si>
  <si>
    <t>簡易水道事業特別会計</t>
    <phoneticPr fontId="5"/>
  </si>
  <si>
    <t>-</t>
    <phoneticPr fontId="5"/>
  </si>
  <si>
    <t>農業集落排水事業特別会計</t>
    <phoneticPr fontId="5"/>
  </si>
  <si>
    <t>廿日市駅北土地区画整理事業特別会計（特別会計）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</si>
  <si>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</si>
  <si>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</si>
  <si>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</si>
  <si>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</si>
  <si>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</si>
  <si>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</si>
  <si>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</si>
  <si>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</si>
  <si>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</si>
  <si>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</si>
  <si>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</si>
  <si>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</si>
  <si>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</si>
  <si>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</si>
  <si>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</si>
  <si>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</si>
  <si>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</si>
  <si>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</si>
  <si>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</si>
  <si>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</si>
  <si>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</si>
  <si>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</si>
  <si>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</si>
  <si>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</si>
  <si>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</si>
  <si>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</si>
  <si>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</si>
  <si>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</si>
  <si>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</si>
  <si>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</si>
  <si>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</si>
  <si>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</si>
  <si>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</si>
  <si>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</si>
  <si>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</si>
  <si>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</si>
  <si>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</si>
  <si>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</si>
  <si>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</si>
  <si>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</si>
  <si>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</si>
  <si>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</si>
  <si>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</si>
  <si>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</si>
  <si>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</si>
  <si>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</si>
  <si>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</si>
  <si>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</si>
  <si>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</si>
  <si>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</si>
  <si>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</si>
  <si>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</si>
  <si>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</si>
  <si>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</si>
  <si>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</si>
  <si>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</si>
  <si>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</si>
  <si>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国民宿舎事業会計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</si>
  <si>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</si>
  <si>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</si>
  <si>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</si>
  <si>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</si>
  <si>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</si>
  <si>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</si>
  <si>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</si>
  <si>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</si>
  <si>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</si>
  <si>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</si>
  <si>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</si>
  <si>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</si>
  <si>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</si>
  <si>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</si>
  <si>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</si>
  <si>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</si>
  <si>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</si>
  <si>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</si>
  <si>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</si>
  <si>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</si>
  <si>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</si>
  <si>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</si>
  <si>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</si>
  <si>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</si>
  <si>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</si>
  <si>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</si>
  <si>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</si>
  <si>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</si>
  <si>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</si>
  <si>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</si>
  <si>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</si>
  <si>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</si>
  <si>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</si>
  <si>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</si>
  <si>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</si>
  <si>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</si>
  <si>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</si>
  <si>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</si>
  <si>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</si>
  <si>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</si>
  <si>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</si>
  <si>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</si>
  <si>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</si>
  <si>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</si>
  <si>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</si>
  <si>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</si>
  <si>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</si>
  <si>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</si>
  <si>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</si>
  <si>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</si>
  <si>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</si>
  <si>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</si>
  <si>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</si>
  <si>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</si>
  <si>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</si>
  <si>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</si>
  <si>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</si>
  <si>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</si>
  <si>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</si>
  <si>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</si>
  <si>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</si>
  <si>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</si>
  <si>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</si>
  <si>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</si>
  <si>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</si>
  <si>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</si>
  <si>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</si>
  <si>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</si>
  <si>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</si>
  <si>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</si>
  <si>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</si>
  <si>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</si>
  <si>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</si>
  <si>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</si>
  <si>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</si>
  <si>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</si>
  <si>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</si>
  <si>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</si>
  <si>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</si>
  <si>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</si>
  <si>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</si>
  <si>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</si>
  <si>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</si>
  <si>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0.82</t>
  </si>
  <si>
    <t>▲ 1.83</t>
  </si>
  <si>
    <t>▲ 1.12</t>
  </si>
  <si>
    <t>水道事業会計</t>
  </si>
  <si>
    <t>国民宿舎事業会計</t>
  </si>
  <si>
    <t>国民健康保険特別会計</t>
  </si>
  <si>
    <t>介護保険特別会計</t>
  </si>
  <si>
    <t>一般会計</t>
  </si>
  <si>
    <t>後期高齢者医療特別会計</t>
  </si>
  <si>
    <t>廿日市駅北土地区画整理事業特別会計（特別会計）</t>
  </si>
  <si>
    <t>宮島水族館事業特別会計</t>
  </si>
  <si>
    <t>その他会計（赤字）</t>
  </si>
  <si>
    <t>その他会計（黒字）</t>
  </si>
  <si>
    <t>-</t>
    <phoneticPr fontId="2"/>
  </si>
  <si>
    <t>-</t>
    <phoneticPr fontId="2"/>
  </si>
  <si>
    <t>-</t>
    <phoneticPr fontId="2"/>
  </si>
  <si>
    <t>-</t>
    <phoneticPr fontId="2"/>
  </si>
  <si>
    <t>後期高齢者医療広域連合（一般会計）</t>
    <phoneticPr fontId="2"/>
  </si>
  <si>
    <t>後期高齢者医療広域連合（特別会計）</t>
    <rPh sb="12" eb="14">
      <t>トクベツ</t>
    </rPh>
    <phoneticPr fontId="2"/>
  </si>
  <si>
    <t>宮島競艇施行組合</t>
    <rPh sb="0" eb="2">
      <t>ミヤジマ</t>
    </rPh>
    <rPh sb="2" eb="4">
      <t>キョウテイ</t>
    </rPh>
    <rPh sb="4" eb="6">
      <t>セコウ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</si>
  <si>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</si>
  <si>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廿日市市文化スポーツ振興事業団</t>
    <rPh sb="0" eb="4">
      <t>ハツカイチシ</t>
    </rPh>
    <rPh sb="4" eb="6">
      <t>ブンカ</t>
    </rPh>
    <rPh sb="10" eb="12">
      <t>シンコウ</t>
    </rPh>
    <rPh sb="12" eb="14">
      <t>ジギョウ</t>
    </rPh>
    <rPh sb="14" eb="15">
      <t>ダン</t>
    </rPh>
    <phoneticPr fontId="2"/>
  </si>
  <si>
    <t>廿日市市水産振興基金</t>
    <rPh sb="0" eb="4">
      <t>ハツカイチシ</t>
    </rPh>
    <rPh sb="4" eb="6">
      <t>スイサン</t>
    </rPh>
    <rPh sb="6" eb="8">
      <t>シンコウ</t>
    </rPh>
    <rPh sb="8" eb="10">
      <t>キキン</t>
    </rPh>
    <phoneticPr fontId="2"/>
  </si>
  <si>
    <t>もみのき森林公園協会</t>
    <rPh sb="4" eb="8">
      <t>シンリンコウエン</t>
    </rPh>
    <rPh sb="8" eb="10">
      <t>キョウカイ</t>
    </rPh>
    <phoneticPr fontId="2"/>
  </si>
  <si>
    <t>廿日市市土地開発公社</t>
    <rPh sb="0" eb="4">
      <t>ハツカイチシ</t>
    </rPh>
    <rPh sb="4" eb="6">
      <t>トチ</t>
    </rPh>
    <rPh sb="6" eb="8">
      <t>カイハツ</t>
    </rPh>
    <rPh sb="8" eb="10">
      <t>コウシャ</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</si>
  <si>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</si>
  <si>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</si>
  <si>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</si>
  <si>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</si>
  <si>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</si>
  <si>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</si>
  <si>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</si>
  <si>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</si>
  <si>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</si>
  <si>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と比較して高い水準にあるが、平成27年度から平成28年度にかけては減少している。将来負担比率が減少した主な要因としては、普通建設事業における単独事業費の減少や交付税措置のない起債の借入抑制などにより、将来負担額が減少したためである。また、実質公債費比率が減少した主な要因としては、合併前の大型事業に係る償還が終了したことなどにより、元利償還金等が前年度より減少したためである。
今後は、一般廃棄物処理施設の整備等により地方債現在高が増加し将来負担比率が上昇することが考えられるため、引き続き、市債の発行の抑制等を図り、財政の健全化に努める。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</si>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</sst>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32356</c:v>
                </c:pt>
                <c:pt idx="1">
                  <c:v>48697</c:v>
                </c:pt>
                <c:pt idx="2">
                  <c:v>51918</c:v>
                </c:pt>
                <c:pt idx="3">
                  <c:v>59555</c:v>
                </c:pt>
                <c:pt idx="4">
                  <c:v>57766</c:v>
                </c:pt>
              </c:numCache>
            </c:numRef>
          </c:val>
          <c:smooth val="0"/>
        </c:ser>
        <c:dLbls>
          <c:showLegendKey val="0"/>
          <c:showVal val="0"/>
          <c:showCatName val="0"/>
          <c:showSerName val="0"/>
          <c:showPercent val="0"/>
          <c:showBubbleSize val="0"/>
        </c:dLbls>
        <c:marker val="1"/>
        <c:smooth val="0"/>
        <c:axId val="117131520"/>
        <c:axId val="117141888"/>
      </c:lineChart>
      <c:catAx>
        <c:axId val="117131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41888"/>
        <c:crosses val="autoZero"/>
        <c:auto val="1"/>
        <c:lblAlgn val="ctr"/>
        <c:lblOffset val="100"/>
        <c:tickLblSkip val="1"/>
        <c:tickMarkSkip val="1"/>
        <c:noMultiLvlLbl val="0"/>
      </c:catAx>
      <c:valAx>
        <c:axId val="1171418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3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2.97</c:v>
                </c:pt>
                <c:pt idx="1">
                  <c:v>1.06</c:v>
                </c:pt>
                <c:pt idx="2">
                  <c:v>1.53</c:v>
                </c:pt>
                <c:pt idx="3">
                  <c:v>1.88</c:v>
                </c:pt>
                <c:pt idx="4">
                  <c:v>0.66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21.47</c:v>
                </c:pt>
                <c:pt idx="1">
                  <c:v>23.43</c:v>
                </c:pt>
                <c:pt idx="2">
                  <c:v>25.13</c:v>
                </c:pt>
                <c:pt idx="3">
                  <c:v>25.97</c:v>
                </c:pt>
                <c:pt idx="4">
                  <c:v>27.12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583808"/>
        <c:axId val="11459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-0.82</c:v>
                </c:pt>
                <c:pt idx="1">
                  <c:v>-1.83</c:v>
                </c:pt>
                <c:pt idx="2">
                  <c:v>1.57</c:v>
                </c:pt>
                <c:pt idx="3">
                  <c:v>6.41</c:v>
                </c:pt>
                <c:pt idx="4">
                  <c:v>-1.1200000000000001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583808"/>
        <c:axId val="114590080"/>
      </c:lineChart>
      <c:catAx>
        <c:axId val="11458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90080"/>
        <c:crosses val="autoZero"/>
        <c:auto val="1"/>
        <c:lblAlgn val="ctr"/>
        <c:lblOffset val="100"/>
        <c:tickLblSkip val="1"/>
        <c:tickMarkSkip val="1"/>
        <c:noMultiLvlLbl val="0"/>
      </c:catAx>
      <c:valAx>
        <c:axId val="11459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8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0.11</c:v>
                </c:pt>
                <c:pt idx="2">
                  <c:v>#N/A</c:v>
                </c:pt>
                <c:pt idx="3">
                  <c:v>0.13</c:v>
                </c:pt>
                <c:pt idx="4">
                  <c:v>#N/A</c:v>
                </c:pt>
                <c:pt idx="5">
                  <c:v>0.24</c:v>
                </c:pt>
                <c:pt idx="6">
                  <c:v>#N/A</c:v>
                </c:pt>
                <c:pt idx="7">
                  <c:v>0.18</c:v>
                </c:pt>
                <c:pt idx="8">
                  <c:v>#N/A</c:v>
                </c:pt>
                <c:pt idx="9">
                  <c:v>0.15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宮島水族館事業特別会計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0.17</c:v>
                </c:pt>
                <c:pt idx="2">
                  <c:v>#N/A</c:v>
                </c:pt>
                <c:pt idx="3">
                  <c:v>0.2</c:v>
                </c:pt>
                <c:pt idx="4">
                  <c:v>#N/A</c:v>
                </c:pt>
                <c:pt idx="5">
                  <c:v>0.17</c:v>
                </c:pt>
                <c:pt idx="6">
                  <c:v>#N/A</c:v>
                </c:pt>
                <c:pt idx="7">
                  <c:v>0.12</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廿日市駅北土地区画整理事業特別会計（特別会計）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0.02</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2.68</c:v>
                </c:pt>
                <c:pt idx="2">
                  <c:v>#N/A</c:v>
                </c:pt>
                <c:pt idx="3">
                  <c:v>0.72</c:v>
                </c:pt>
                <c:pt idx="4">
                  <c:v>#N/A</c:v>
                </c:pt>
                <c:pt idx="5">
                  <c:v>1.1100000000000001</c:v>
                </c:pt>
                <c:pt idx="6">
                  <c:v>#N/A</c:v>
                </c:pt>
                <c:pt idx="7">
                  <c:v>1.56</c:v>
                </c:pt>
                <c:pt idx="8">
                  <c:v>#N/A</c:v>
                </c:pt>
                <c:pt idx="9">
                  <c:v>0.42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0.13</c:v>
                </c:pt>
                <c:pt idx="4">
                  <c:v>#N/A</c:v>
                </c:pt>
                <c:pt idx="5">
                  <c:v>0.1</c:v>
                </c:pt>
                <c:pt idx="6">
                  <c:v>#N/A</c:v>
                </c:pt>
                <c:pt idx="7">
                  <c:v>0.33</c:v>
                </c:pt>
                <c:pt idx="8">
                  <c:v>#N/A</c:v>
                </c:pt>
                <c:pt idx="9">
                  <c:v>0.43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0.68</c:v>
                </c:pt>
                <c:pt idx="2">
                  <c:v>#N/A</c:v>
                </c:pt>
                <c:pt idx="3">
                  <c:v>0.11</c:v>
                </c:pt>
                <c:pt idx="4">
                  <c:v>#N/A</c:v>
                </c:pt>
                <c:pt idx="5">
                  <c:v>0.41</c:v>
                </c:pt>
                <c:pt idx="6">
                  <c:v>#N/A</c:v>
                </c:pt>
                <c:pt idx="7">
                  <c:v>0.02</c:v>
                </c:pt>
                <c:pt idx="8">
                  <c:v>#N/A</c:v>
                </c:pt>
                <c:pt idx="9">
                  <c:v>0.79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国民宿舎事業会計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2.25</c:v>
                </c:pt>
                <c:pt idx="2">
                  <c:v>#N/A</c:v>
                </c:pt>
                <c:pt idx="3">
                  <c:v>2.27</c:v>
                </c:pt>
                <c:pt idx="4">
                  <c:v>#N/A</c:v>
                </c:pt>
                <c:pt idx="5">
                  <c:v>1.72</c:v>
                </c:pt>
                <c:pt idx="6">
                  <c:v>#N/A</c:v>
                </c:pt>
                <c:pt idx="7">
                  <c:v>1.84</c:v>
                </c:pt>
                <c:pt idx="8">
                  <c:v>#N/A</c:v>
                </c:pt>
                <c:pt idx="9">
                  <c:v>1.98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12.95</c:v>
                </c:pt>
                <c:pt idx="2">
                  <c:v>#N/A</c:v>
                </c:pt>
                <c:pt idx="3">
                  <c:v>12.29</c:v>
                </c:pt>
                <c:pt idx="4">
                  <c:v>#N/A</c:v>
                </c:pt>
                <c:pt idx="5">
                  <c:v>11.17</c:v>
                </c:pt>
                <c:pt idx="6">
                  <c:v>#N/A</c:v>
                </c:pt>
                <c:pt idx="7">
                  <c:v>11.53</c:v>
                </c:pt>
                <c:pt idx="8">
                  <c:v>#N/A</c:v>
                </c:pt>
                <c:pt idx="9">
                  <c:v>11.19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597120"/>
        <c:axId val="94598656"/>
      </c:barChart>
      <c:catAx>
        <c:axId val="9459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98656"/>
        <c:crosses val="autoZero"/>
        <c:auto val="1"/>
        <c:lblAlgn val="ctr"/>
        <c:lblOffset val="100"/>
        <c:tickLblSkip val="1"/>
        <c:tickMarkSkip val="1"/>
        <c:noMultiLvlLbl val="0"/>
      </c:catAx>
      <c:valAx>
        <c:axId val="9459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97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6027</c:v>
                </c:pt>
                <c:pt idx="5">
                  <c:v>6018</c:v>
                </c:pt>
                <c:pt idx="8">
                  <c:v>6182</c:v>
                </c:pt>
                <c:pt idx="11">
                  <c:v>5861</c:v>
                </c:pt>
                <c:pt idx="14">
                  <c:v>5811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c:v>
                </c:pt>
                <c:pt idx="3">
                  <c:v>41</c:v>
                </c:pt>
                <c:pt idx="6">
                  <c:v>40</c:v>
                </c:pt>
                <c:pt idx="9">
                  <c:v>40</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1535</c:v>
                </c:pt>
                <c:pt idx="3">
                  <c:v>1592</c:v>
                </c:pt>
                <c:pt idx="6">
                  <c:v>1531</c:v>
                </c:pt>
                <c:pt idx="9">
                  <c:v>1431</c:v>
                </c:pt>
                <c:pt idx="12">
                  <c:v>1466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6649</c:v>
                </c:pt>
                <c:pt idx="3">
                  <c:v>6708</c:v>
                </c:pt>
                <c:pt idx="6">
                  <c:v>6557</c:v>
                </c:pt>
                <c:pt idx="9">
                  <c:v>6149</c:v>
                </c:pt>
                <c:pt idx="12">
                  <c:v>5903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04800"/>
        <c:axId val="10544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2198</c:v>
                </c:pt>
                <c:pt idx="2">
                  <c:v>#N/A</c:v>
                </c:pt>
                <c:pt idx="3">
                  <c:v>#N/A</c:v>
                </c:pt>
                <c:pt idx="4">
                  <c:v>2323</c:v>
                </c:pt>
                <c:pt idx="5">
                  <c:v>#N/A</c:v>
                </c:pt>
                <c:pt idx="6">
                  <c:v>#N/A</c:v>
                </c:pt>
                <c:pt idx="7">
                  <c:v>1946</c:v>
                </c:pt>
                <c:pt idx="8">
                  <c:v>#N/A</c:v>
                </c:pt>
                <c:pt idx="9">
                  <c:v>#N/A</c:v>
                </c:pt>
                <c:pt idx="10">
                  <c:v>1759</c:v>
                </c:pt>
                <c:pt idx="11">
                  <c:v>#N/A</c:v>
                </c:pt>
                <c:pt idx="12">
                  <c:v>#N/A</c:v>
                </c:pt>
                <c:pt idx="13">
                  <c:v>1570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04800"/>
        <c:axId val="105440384"/>
      </c:lineChart>
      <c:catAx>
        <c:axId val="226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40384"/>
        <c:crosses val="autoZero"/>
        <c:auto val="1"/>
        <c:lblAlgn val="ctr"/>
        <c:lblOffset val="100"/>
        <c:tickLblSkip val="1"/>
        <c:tickMarkSkip val="1"/>
        <c:noMultiLvlLbl val="0"/>
      </c:catAx>
      <c:valAx>
        <c:axId val="10544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0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53790</c:v>
                </c:pt>
                <c:pt idx="5">
                  <c:v>54073</c:v>
                </c:pt>
                <c:pt idx="8">
                  <c:v>54245</c:v>
                </c:pt>
                <c:pt idx="11">
                  <c:v>54829</c:v>
                </c:pt>
                <c:pt idx="14">
                  <c:v>54423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8449</c:v>
                </c:pt>
                <c:pt idx="5">
                  <c:v>8567</c:v>
                </c:pt>
                <c:pt idx="8">
                  <c:v>9069</c:v>
                </c:pt>
                <c:pt idx="11">
                  <c:v>8449</c:v>
                </c:pt>
                <c:pt idx="14">
                  <c:v>8486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11881</c:v>
                </c:pt>
                <c:pt idx="5">
                  <c:v>13148</c:v>
                </c:pt>
                <c:pt idx="8">
                  <c:v>13414</c:v>
                </c:pt>
                <c:pt idx="11">
                  <c:v>12542</c:v>
                </c:pt>
                <c:pt idx="14">
                  <c:v>13820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10084</c:v>
                </c:pt>
                <c:pt idx="3">
                  <c:v>9969</c:v>
                </c:pt>
                <c:pt idx="6">
                  <c:v>9156</c:v>
                </c:pt>
                <c:pt idx="9">
                  <c:v>8734</c:v>
                </c:pt>
                <c:pt idx="12">
                  <c:v>8612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23096</c:v>
                </c:pt>
                <c:pt idx="3">
                  <c:v>23096</c:v>
                </c:pt>
                <c:pt idx="6">
                  <c:v>23202</c:v>
                </c:pt>
                <c:pt idx="9">
                  <c:v>22970</c:v>
                </c:pt>
                <c:pt idx="12">
                  <c:v>22891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649</c:v>
                </c:pt>
                <c:pt idx="3">
                  <c:v>611</c:v>
                </c:pt>
                <c:pt idx="6">
                  <c:v>2361</c:v>
                </c:pt>
                <c:pt idx="9">
                  <c:v>2495</c:v>
                </c:pt>
                <c:pt idx="12">
                  <c:v>2290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57012</c:v>
                </c:pt>
                <c:pt idx="3">
                  <c:v>56474</c:v>
                </c:pt>
                <c:pt idx="6">
                  <c:v>57006</c:v>
                </c:pt>
                <c:pt idx="9">
                  <c:v>56061</c:v>
                </c:pt>
                <c:pt idx="12">
                  <c:v>55484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590528"/>
        <c:axId val="12406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16722</c:v>
                </c:pt>
                <c:pt idx="2">
                  <c:v>#N/A</c:v>
                </c:pt>
                <c:pt idx="3">
                  <c:v>#N/A</c:v>
                </c:pt>
                <c:pt idx="4">
                  <c:v>14361</c:v>
                </c:pt>
                <c:pt idx="5">
                  <c:v>#N/A</c:v>
                </c:pt>
                <c:pt idx="6">
                  <c:v>#N/A</c:v>
                </c:pt>
                <c:pt idx="7">
                  <c:v>14997</c:v>
                </c:pt>
                <c:pt idx="8">
                  <c:v>#N/A</c:v>
                </c:pt>
                <c:pt idx="9">
                  <c:v>#N/A</c:v>
                </c:pt>
                <c:pt idx="10">
                  <c:v>14440</c:v>
                </c:pt>
                <c:pt idx="11">
                  <c:v>#N/A</c:v>
                </c:pt>
                <c:pt idx="12">
                  <c:v>#N/A</c:v>
                </c:pt>
                <c:pt idx="13">
                  <c:v>12547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590528"/>
        <c:axId val="124063744"/>
      </c:lineChart>
      <c:catAx>
        <c:axId val="1235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063744"/>
        <c:crosses val="autoZero"/>
        <c:auto val="1"/>
        <c:lblAlgn val="ctr"/>
        <c:lblOffset val="100"/>
        <c:tickLblSkip val="1"/>
        <c:tickMarkSkip val="1"/>
        <c:noMultiLvlLbl val="0"/>
      </c:catAx>
      <c:valAx>
        <c:axId val="12406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9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3441024"/>
        <c:axId val="153442944"/>
      </c:scatterChart>
      <c:valAx>
        <c:axId val="153441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442944"/>
        <c:crosses val="autoZero"/>
        <c:crossBetween val="midCat"/>
      </c:valAx>
      <c:valAx>
        <c:axId val="153442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441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10</c:v>
                </c:pt>
                <c:pt idx="2">
                  <c:v>9.6</c:v>
                </c:pt>
                <c:pt idx="3">
                  <c:v>9</c:v>
                </c:pt>
                <c:pt idx="4">
                  <c:v>7.9</c:v>
                </c:pt>
              </c:numCache>
            </c:numRef>
          </c:xVal>
          <c:yVal>
            <c:numRef>
              <c:f>公会計指標分析・財政指標組合せ分析表!$K$73:$O$73</c:f>
              <c:numCache>
                <c:formatCode>#,##0.0;"▲ "#,##0.0</c:formatCode>
                <c:ptCount val="5"/>
                <c:pt idx="0">
                  <c:v>74.400000000000006</c:v>
                </c:pt>
                <c:pt idx="1">
                  <c:v>64.099999999999994</c:v>
                </c:pt>
                <c:pt idx="2">
                  <c:v>68.3</c:v>
                </c:pt>
                <c:pt idx="3">
                  <c:v>64.8</c:v>
                </c:pt>
                <c:pt idx="4">
                  <c:v>56.2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3785088"/>
        <c:axId val="153787008"/>
      </c:scatterChart>
      <c:valAx>
        <c:axId val="153785088"/>
        <c:scaling>
          <c:orientation val="minMax"/>
          <c:max val="10.5"/>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787008"/>
        <c:crosses val="autoZero"/>
        <c:crossBetween val="midCat"/>
      </c:valAx>
      <c:valAx>
        <c:axId val="153787008"/>
        <c:scaling>
          <c:orientation val="minMax"/>
          <c:max val="8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785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これまで、公的資金補償金免除繰上償還や事業債発行額の抑制などに努めており、合併前の大型事業に係る償還が減少したことなどにより、元利償還金等が前年度より減少した。</a:t>
          </a:r>
        </a:p>
        <a:p>
          <a:r>
            <a:rPr kumimoji="1" lang="ja-JP" altLang="en-US" sz="1400">
              <a:latin typeface="ＭＳ ゴシック" pitchFamily="49" charset="-128"/>
              <a:ea typeface="ＭＳ ゴシック" pitchFamily="49" charset="-128"/>
            </a:rPr>
            <a:t>　実質公債費比率の分子についても同様の理由により前年度より減少した。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将来負担額は、普通建設事業における単独事業費の減少や交付税措置のない起債の借入抑制の実施に伴い、地方債現在高が減少したことなどにより、前年度より減少となった。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また、将来負担額から差し引く充当可能財源等は、広島県未来の地域づくり応援交付金をふるさと創生基金に積み立てたことなどにより、充当可能基金は前年度より増加となった。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将来負担比率の分子は、前年度より減少しているものの、類似団体と比較して高い水準にあるため、今後も市債の発行の抑制等を図り、財政の健全化に努める。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116,150
489.48
47,174,293
46,779,757
178,619
27,256,075
55,127,857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116,150
489.48
47,174,293
46,779,757
178,619
27,256,075
55,127,857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116,150
489.48
47,174,293
46,779,757
178,619
27,256,075
55,127,857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116,150
489.48
47,174,293
46,779,757
178,619
27,256,075
55,127,857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固定資産税の増収などにより、基準財政収入額が前年度より増加したものの、支所に要する経費の加算による地域振興費や社会福祉費の増加などにより、基準財政需要額が増加したため、財政力指数は横ばいとなっている。</a:t>
          </a:r>
          <a:endParaRPr kumimoji="1" lang="en-US" altLang="ja-JP" sz="1300">
            <a:latin typeface="ＭＳ Ｐゴシック"/>
          </a:endParaRPr>
        </a:p>
        <a:p>
          <a:r>
            <a:rPr kumimoji="1" lang="ja-JP" altLang="en-US" sz="1300">
              <a:latin typeface="ＭＳ Ｐゴシック"/>
            </a:rPr>
            <a:t>　引き続き、「収納対策アクションプラン」による税の収入対策を実施するとともに、事務事業の見直しや施策の重点化による歳出経費の削減を徹底し、行政経営の効率化に努める。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119239</xdr:rowOff>
    </xdr:to>
    <xdr:cxnSp macro="">
      <xdr:nvCxnSpPr>
        <xdr:cNvPr id="68" name="直線コネクタ 67"/>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119239</xdr:rowOff>
    </xdr:to>
    <xdr:cxnSp macro="">
      <xdr:nvCxnSpPr>
        <xdr:cNvPr id="71" name="直線コネクタ 70"/>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119239</xdr:rowOff>
    </xdr:to>
    <xdr:cxnSp macro="">
      <xdr:nvCxnSpPr>
        <xdr:cNvPr id="74" name="直線コネクタ 73"/>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7" name="直線コネクタ 76"/>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40516</xdr:rowOff>
    </xdr:from>
    <xdr:ext cx="762000" cy="259045"/>
    <xdr:sp macro="" textlink="">
      <xdr:nvSpPr>
        <xdr:cNvPr id="88"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154816</xdr:rowOff>
    </xdr:from>
    <xdr:ext cx="736600" cy="259045"/>
    <xdr:sp macro="" textlink="">
      <xdr:nvSpPr>
        <xdr:cNvPr id="90" name="テキスト ボックス 89"/>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1" name="円/楕円 90"/>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92" name="テキスト ボックス 91"/>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5" name="円/楕円 94"/>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96" name="テキスト ボックス 95"/>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固定資産税の増収など市税が増加した一方で、地方消費税交付金、普通交付税、臨時財政対策債の減少などにより、分母である経常一般財源が減少したものの、分子である経常経費に充当した一般財源が減少したため、前年度より</a:t>
          </a:r>
          <a:r>
            <a:rPr kumimoji="1" lang="en-US" altLang="ja-JP" sz="1300">
              <a:latin typeface="ＭＳ Ｐゴシック"/>
            </a:rPr>
            <a:t>0.4</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類似団体平均を上回っているのは、人件費や公債費の割合が高水準となっていることなどによるものである。</a:t>
          </a:r>
          <a:endParaRPr kumimoji="1" lang="en-US" altLang="ja-JP" sz="1300">
            <a:latin typeface="ＭＳ Ｐゴシック"/>
          </a:endParaRPr>
        </a:p>
        <a:p>
          <a:r>
            <a:rPr kumimoji="1" lang="ja-JP" altLang="en-US" sz="1300">
              <a:latin typeface="ＭＳ Ｐゴシック"/>
            </a:rPr>
            <a:t>　今後とも、成果を重視した事務事業の見直しや職員数の最適化、市債残高の適正な管理などにより経常経費の抑制に努める。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12954</xdr:rowOff>
    </xdr:to>
    <xdr:cxnSp macro="">
      <xdr:nvCxnSpPr>
        <xdr:cNvPr id="129" name="直線コネクタ 128"/>
        <xdr:cNvCxnSpPr/>
      </xdr:nvCxnSpPr>
      <xdr:spPr>
        <a:xfrm flipV="1">
          <a:off x="4114800" y="1079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12954</xdr:rowOff>
    </xdr:from>
    <xdr:to>
      <xdr:col>6</xdr:col>
      <xdr:colOff>0</xdr:colOff>
      <xdr:row>63</xdr:row>
      <xdr:rowOff>94996</xdr:rowOff>
    </xdr:to>
    <xdr:cxnSp macro="">
      <xdr:nvCxnSpPr>
        <xdr:cNvPr id="132" name="直線コネクタ 131"/>
        <xdr:cNvCxnSpPr/>
      </xdr:nvCxnSpPr>
      <xdr:spPr>
        <a:xfrm flipV="1">
          <a:off x="3225800" y="1081430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63</xdr:row>
      <xdr:rowOff>94996</xdr:rowOff>
    </xdr:to>
    <xdr:cxnSp macro="">
      <xdr:nvCxnSpPr>
        <xdr:cNvPr id="135" name="直線コネクタ 134"/>
        <xdr:cNvCxnSpPr/>
      </xdr:nvCxnSpPr>
      <xdr:spPr>
        <a:xfrm>
          <a:off x="2336800" y="108384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63</xdr:row>
      <xdr:rowOff>37084</xdr:rowOff>
    </xdr:to>
    <xdr:cxnSp macro="">
      <xdr:nvCxnSpPr>
        <xdr:cNvPr id="138" name="直線コネクタ 137"/>
        <xdr:cNvCxnSpPr/>
      </xdr:nvCxnSpPr>
      <xdr:spPr>
        <a:xfrm>
          <a:off x="1447800" y="108094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8" name="円/楕円 147"/>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49"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133604</xdr:rowOff>
    </xdr:from>
    <xdr:to>
      <xdr:col>6</xdr:col>
      <xdr:colOff>50800</xdr:colOff>
      <xdr:row>63</xdr:row>
      <xdr:rowOff>63754</xdr:rowOff>
    </xdr:to>
    <xdr:sp macro="" textlink="">
      <xdr:nvSpPr>
        <xdr:cNvPr id="150" name="円/楕円 149"/>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48531</xdr:rowOff>
    </xdr:from>
    <xdr:ext cx="736600" cy="259045"/>
    <xdr:sp macro="" textlink="">
      <xdr:nvSpPr>
        <xdr:cNvPr id="151" name="テキスト ボックス 150"/>
        <xdr:cNvSpPr txBox="1"/>
      </xdr:nvSpPr>
      <xdr:spPr>
        <a:xfrm>
          <a:off x="3733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44196</xdr:rowOff>
    </xdr:from>
    <xdr:to>
      <xdr:col>4</xdr:col>
      <xdr:colOff>533400</xdr:colOff>
      <xdr:row>63</xdr:row>
      <xdr:rowOff>145796</xdr:rowOff>
    </xdr:to>
    <xdr:sp macro="" textlink="">
      <xdr:nvSpPr>
        <xdr:cNvPr id="152" name="円/楕円 151"/>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130573</xdr:rowOff>
    </xdr:from>
    <xdr:ext cx="762000" cy="259045"/>
    <xdr:sp macro="" textlink="">
      <xdr:nvSpPr>
        <xdr:cNvPr id="153" name="テキスト ボックス 152"/>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macro="" textlink="">
      <xdr:nvSpPr>
        <xdr:cNvPr id="154" name="円/楕円 153"/>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55" name="テキスト ボックス 154"/>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6" name="円/楕円 155"/>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43705</xdr:rowOff>
    </xdr:from>
    <xdr:ext cx="762000" cy="259045"/>
    <xdr:sp macro="" textlink="">
      <xdr:nvSpPr>
        <xdr:cNvPr id="157" name="テキスト ボックス 156"/>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及び維持補修費の合計額が類似団体平均を上回っているのは、人件費が主な要因である。これは、市町村合併に伴う地理的条件（広大な市有面積）による、総合支所、保育園、消防などの組織体制（職員配置）によるものである。</a:t>
          </a:r>
          <a:endParaRPr kumimoji="1" lang="en-US" altLang="ja-JP" sz="1300">
            <a:latin typeface="ＭＳ Ｐゴシック"/>
          </a:endParaRPr>
        </a:p>
        <a:p>
          <a:r>
            <a:rPr kumimoji="1" lang="ja-JP" altLang="en-US" sz="1300">
              <a:latin typeface="ＭＳ Ｐゴシック"/>
            </a:rPr>
            <a:t>　今後も、民間で実施可能な事務については、民間事業者等を活用した行政サービスの提供を推進するなど、コスト削減を図る。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27212</xdr:rowOff>
    </xdr:from>
    <xdr:to>
      <xdr:col>7</xdr:col>
      <xdr:colOff>152400</xdr:colOff>
      <xdr:row>87</xdr:row>
      <xdr:rowOff>40726</xdr:rowOff>
    </xdr:to>
    <xdr:cxnSp macro="">
      <xdr:nvCxnSpPr>
        <xdr:cNvPr id="192" name="直線コネクタ 191"/>
        <xdr:cNvCxnSpPr/>
      </xdr:nvCxnSpPr>
      <xdr:spPr>
        <a:xfrm flipV="1">
          <a:off x="4114800" y="14943362"/>
          <a:ext cx="8382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167556</xdr:rowOff>
    </xdr:from>
    <xdr:to>
      <xdr:col>6</xdr:col>
      <xdr:colOff>0</xdr:colOff>
      <xdr:row>87</xdr:row>
      <xdr:rowOff>40726</xdr:rowOff>
    </xdr:to>
    <xdr:cxnSp macro="">
      <xdr:nvCxnSpPr>
        <xdr:cNvPr id="195" name="直線コネクタ 194"/>
        <xdr:cNvCxnSpPr/>
      </xdr:nvCxnSpPr>
      <xdr:spPr>
        <a:xfrm>
          <a:off x="3225800" y="14912256"/>
          <a:ext cx="889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57724</xdr:rowOff>
    </xdr:from>
    <xdr:to>
      <xdr:col>4</xdr:col>
      <xdr:colOff>482600</xdr:colOff>
      <xdr:row>86</xdr:row>
      <xdr:rowOff>167556</xdr:rowOff>
    </xdr:to>
    <xdr:cxnSp macro="">
      <xdr:nvCxnSpPr>
        <xdr:cNvPr id="198" name="直線コネクタ 197"/>
        <xdr:cNvCxnSpPr/>
      </xdr:nvCxnSpPr>
      <xdr:spPr>
        <a:xfrm>
          <a:off x="2336800" y="14802424"/>
          <a:ext cx="889000" cy="10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57724</xdr:rowOff>
    </xdr:from>
    <xdr:to>
      <xdr:col>3</xdr:col>
      <xdr:colOff>279400</xdr:colOff>
      <xdr:row>86</xdr:row>
      <xdr:rowOff>104897</xdr:rowOff>
    </xdr:to>
    <xdr:cxnSp macro="">
      <xdr:nvCxnSpPr>
        <xdr:cNvPr id="201" name="直線コネクタ 200"/>
        <xdr:cNvCxnSpPr/>
      </xdr:nvCxnSpPr>
      <xdr:spPr>
        <a:xfrm flipV="1">
          <a:off x="1447800" y="14802424"/>
          <a:ext cx="889000" cy="4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147862</xdr:rowOff>
    </xdr:from>
    <xdr:to>
      <xdr:col>7</xdr:col>
      <xdr:colOff>203200</xdr:colOff>
      <xdr:row>87</xdr:row>
      <xdr:rowOff>78012</xdr:rowOff>
    </xdr:to>
    <xdr:sp macro="" textlink="">
      <xdr:nvSpPr>
        <xdr:cNvPr id="211" name="円/楕円 210"/>
        <xdr:cNvSpPr/>
      </xdr:nvSpPr>
      <xdr:spPr>
        <a:xfrm>
          <a:off x="4902200" y="148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119939</xdr:rowOff>
    </xdr:from>
    <xdr:ext cx="762000" cy="259045"/>
    <xdr:sp macro="" textlink="">
      <xdr:nvSpPr>
        <xdr:cNvPr id="212" name="人件費・物件費等の状況該当値テキスト"/>
        <xdr:cNvSpPr txBox="1"/>
      </xdr:nvSpPr>
      <xdr:spPr>
        <a:xfrm>
          <a:off x="5041900" y="1486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136,827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161376</xdr:rowOff>
    </xdr:from>
    <xdr:to>
      <xdr:col>6</xdr:col>
      <xdr:colOff>50800</xdr:colOff>
      <xdr:row>87</xdr:row>
      <xdr:rowOff>91526</xdr:rowOff>
    </xdr:to>
    <xdr:sp macro="" textlink="">
      <xdr:nvSpPr>
        <xdr:cNvPr id="213" name="円/楕円 212"/>
        <xdr:cNvSpPr/>
      </xdr:nvSpPr>
      <xdr:spPr>
        <a:xfrm>
          <a:off x="4064000" y="149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76303</xdr:rowOff>
    </xdr:from>
    <xdr:ext cx="736600" cy="259045"/>
    <xdr:sp macro="" textlink="">
      <xdr:nvSpPr>
        <xdr:cNvPr id="214" name="テキスト ボックス 213"/>
        <xdr:cNvSpPr txBox="1"/>
      </xdr:nvSpPr>
      <xdr:spPr>
        <a:xfrm>
          <a:off x="3733800" y="1499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137,499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116756</xdr:rowOff>
    </xdr:from>
    <xdr:to>
      <xdr:col>4</xdr:col>
      <xdr:colOff>533400</xdr:colOff>
      <xdr:row>87</xdr:row>
      <xdr:rowOff>46906</xdr:rowOff>
    </xdr:to>
    <xdr:sp macro="" textlink="">
      <xdr:nvSpPr>
        <xdr:cNvPr id="215" name="円/楕円 214"/>
        <xdr:cNvSpPr/>
      </xdr:nvSpPr>
      <xdr:spPr>
        <a:xfrm>
          <a:off x="3175000" y="148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31683</xdr:rowOff>
    </xdr:from>
    <xdr:ext cx="762000" cy="259045"/>
    <xdr:sp macro="" textlink="">
      <xdr:nvSpPr>
        <xdr:cNvPr id="216" name="テキスト ボックス 215"/>
        <xdr:cNvSpPr txBox="1"/>
      </xdr:nvSpPr>
      <xdr:spPr>
        <a:xfrm>
          <a:off x="2844800" y="149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135,280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6924</xdr:rowOff>
    </xdr:from>
    <xdr:to>
      <xdr:col>3</xdr:col>
      <xdr:colOff>330200</xdr:colOff>
      <xdr:row>86</xdr:row>
      <xdr:rowOff>108524</xdr:rowOff>
    </xdr:to>
    <xdr:sp macro="" textlink="">
      <xdr:nvSpPr>
        <xdr:cNvPr id="217" name="円/楕円 216"/>
        <xdr:cNvSpPr/>
      </xdr:nvSpPr>
      <xdr:spPr>
        <a:xfrm>
          <a:off x="2286000" y="147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93301</xdr:rowOff>
    </xdr:from>
    <xdr:ext cx="762000" cy="259045"/>
    <xdr:sp macro="" textlink="">
      <xdr:nvSpPr>
        <xdr:cNvPr id="218" name="テキスト ボックス 217"/>
        <xdr:cNvSpPr txBox="1"/>
      </xdr:nvSpPr>
      <xdr:spPr>
        <a:xfrm>
          <a:off x="1955800" y="1483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129,818</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54097</xdr:rowOff>
    </xdr:from>
    <xdr:to>
      <xdr:col>2</xdr:col>
      <xdr:colOff>127000</xdr:colOff>
      <xdr:row>86</xdr:row>
      <xdr:rowOff>155697</xdr:rowOff>
    </xdr:to>
    <xdr:sp macro="" textlink="">
      <xdr:nvSpPr>
        <xdr:cNvPr id="219" name="円/楕円 218"/>
        <xdr:cNvSpPr/>
      </xdr:nvSpPr>
      <xdr:spPr>
        <a:xfrm>
          <a:off x="1397000" y="1479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140474</xdr:rowOff>
    </xdr:from>
    <xdr:ext cx="762000" cy="259045"/>
    <xdr:sp macro="" textlink="">
      <xdr:nvSpPr>
        <xdr:cNvPr id="220" name="テキスト ボックス 219"/>
        <xdr:cNvSpPr txBox="1"/>
      </xdr:nvSpPr>
      <xdr:spPr>
        <a:xfrm>
          <a:off x="1066800" y="1488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前年度と比較すると、ラスパイレス指数は</a:t>
          </a:r>
          <a:r>
            <a:rPr kumimoji="1" lang="en-US" altLang="ja-JP" sz="1300">
              <a:latin typeface="ＭＳ Ｐゴシック"/>
            </a:rPr>
            <a:t>0.3</a:t>
          </a:r>
          <a:r>
            <a:rPr kumimoji="1" lang="ja-JP" altLang="en-US" sz="1300">
              <a:latin typeface="ＭＳ Ｐゴシック"/>
            </a:rPr>
            <a:t>ポイント下降し、依然として</a:t>
          </a:r>
          <a:r>
            <a:rPr kumimoji="1" lang="en-US" altLang="ja-JP" sz="1300">
              <a:latin typeface="ＭＳ Ｐゴシック"/>
            </a:rPr>
            <a:t>100</a:t>
          </a:r>
          <a:r>
            <a:rPr kumimoji="1" lang="ja-JP" altLang="en-US" sz="1300">
              <a:latin typeface="ＭＳ Ｐゴシック"/>
            </a:rPr>
            <a:t>を下回っており、国や全国市平均の給与水準よりも低い状況である。</a:t>
          </a:r>
        </a:p>
        <a:p>
          <a:r>
            <a:rPr kumimoji="1" lang="ja-JP" altLang="en-US" sz="1300">
              <a:latin typeface="ＭＳ Ｐゴシック"/>
            </a:rPr>
            <a:t>　 今後とも人事院勧告に準拠しつつ、引き続き給与水準の適正化に努める。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90593</xdr:rowOff>
    </xdr:to>
    <xdr:cxnSp macro="">
      <xdr:nvCxnSpPr>
        <xdr:cNvPr id="254" name="直線コネクタ 253"/>
        <xdr:cNvCxnSpPr/>
      </xdr:nvCxnSpPr>
      <xdr:spPr>
        <a:xfrm flipV="1">
          <a:off x="16179800" y="144682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90593</xdr:rowOff>
    </xdr:to>
    <xdr:cxnSp macro="">
      <xdr:nvCxnSpPr>
        <xdr:cNvPr id="257" name="直線コネクタ 256"/>
        <xdr:cNvCxnSpPr/>
      </xdr:nvCxnSpPr>
      <xdr:spPr>
        <a:xfrm>
          <a:off x="15290800" y="144521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84</xdr:row>
      <xdr:rowOff>130811</xdr:rowOff>
    </xdr:to>
    <xdr:cxnSp macro="">
      <xdr:nvCxnSpPr>
        <xdr:cNvPr id="260" name="直線コネクタ 259"/>
        <xdr:cNvCxnSpPr/>
      </xdr:nvCxnSpPr>
      <xdr:spPr>
        <a:xfrm flipV="1">
          <a:off x="14401800" y="1445217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87</xdr:row>
      <xdr:rowOff>147320</xdr:rowOff>
    </xdr:to>
    <xdr:cxnSp macro="">
      <xdr:nvCxnSpPr>
        <xdr:cNvPr id="263" name="直線コネクタ 262"/>
        <xdr:cNvCxnSpPr/>
      </xdr:nvCxnSpPr>
      <xdr:spPr>
        <a:xfrm flipV="1">
          <a:off x="13512800" y="14532611"/>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3" name="円/楕円 272"/>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32190</xdr:rowOff>
    </xdr:from>
    <xdr:ext cx="762000" cy="259045"/>
    <xdr:sp macro="" textlink="">
      <xdr:nvSpPr>
        <xdr:cNvPr id="274" name="給与水準   （国との比較）該当値テキスト"/>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5" name="円/楕円 274"/>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6" name="テキスト ボックス 275"/>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7" name="円/楕円 276"/>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78" name="テキスト ボックス 277"/>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79" name="円/楕円 278"/>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166388</xdr:rowOff>
    </xdr:from>
    <xdr:ext cx="762000" cy="259045"/>
    <xdr:sp macro="" textlink="">
      <xdr:nvSpPr>
        <xdr:cNvPr id="280" name="テキスト ボックス 279"/>
        <xdr:cNvSpPr txBox="1"/>
      </xdr:nvSpPr>
      <xdr:spPr>
        <a:xfrm>
          <a:off x="14020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1" name="円/楕円 280"/>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82" name="テキスト ボックス 281"/>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　本市は、市町村合併に伴う地理的条件の変化（市有面積拡大など）に対応するとともに、安定した行政運営を確保するため、総合支所、保育園、消防署を配置していることなどから、職員数が類似団体平均を上回っている。</a:t>
          </a:r>
        </a:p>
        <a:p>
          <a:r>
            <a:rPr kumimoji="1" lang="ja-JP" altLang="en-US" sz="950">
              <a:solidFill>
                <a:schemeClr val="dk1"/>
              </a:solidFill>
              <a:effectLst/>
              <a:latin typeface="+mn-lt"/>
              <a:ea typeface="+mn-ea"/>
              <a:cs typeface="+mn-cs"/>
            </a:rPr>
            <a:t>　人口千人当たり職員数が前年度と比較して</a:t>
          </a:r>
          <a:r>
            <a:rPr kumimoji="1" lang="en-US" altLang="ja-JP" sz="950">
              <a:solidFill>
                <a:schemeClr val="dk1"/>
              </a:solidFill>
              <a:effectLst/>
              <a:latin typeface="+mn-lt"/>
              <a:ea typeface="+mn-ea"/>
              <a:cs typeface="+mn-cs"/>
            </a:rPr>
            <a:t>0.08</a:t>
          </a:r>
          <a:r>
            <a:rPr kumimoji="1" lang="ja-JP" altLang="en-US" sz="950">
              <a:solidFill>
                <a:schemeClr val="dk1"/>
              </a:solidFill>
              <a:effectLst/>
              <a:latin typeface="+mn-lt"/>
              <a:ea typeface="+mn-ea"/>
              <a:cs typeface="+mn-cs"/>
            </a:rPr>
            <a:t>人増加している主な要因は、特定事業の推進や一定期間内に終了することが見込まれる業務等に対応するため、任期付職員を採用したことによるものである。　</a:t>
          </a:r>
        </a:p>
        <a:p>
          <a:r>
            <a:rPr kumimoji="1" lang="ja-JP" altLang="en-US" sz="950">
              <a:solidFill>
                <a:schemeClr val="dk1"/>
              </a:solidFill>
              <a:effectLst/>
              <a:latin typeface="+mn-lt"/>
              <a:ea typeface="+mn-ea"/>
              <a:cs typeface="+mn-cs"/>
            </a:rPr>
            <a:t>　任期に定めのない職員については、前年度と比べ</a:t>
          </a:r>
          <a:r>
            <a:rPr kumimoji="1" lang="en-US" altLang="ja-JP" sz="950">
              <a:solidFill>
                <a:schemeClr val="dk1"/>
              </a:solidFill>
              <a:effectLst/>
              <a:latin typeface="+mn-lt"/>
              <a:ea typeface="+mn-ea"/>
              <a:cs typeface="+mn-cs"/>
            </a:rPr>
            <a:t>15</a:t>
          </a:r>
          <a:r>
            <a:rPr kumimoji="1" lang="ja-JP" altLang="en-US" sz="950">
              <a:solidFill>
                <a:schemeClr val="dk1"/>
              </a:solidFill>
              <a:effectLst/>
              <a:latin typeface="+mn-lt"/>
              <a:ea typeface="+mn-ea"/>
              <a:cs typeface="+mn-cs"/>
            </a:rPr>
            <a:t>人減（</a:t>
          </a:r>
          <a:r>
            <a:rPr kumimoji="1" lang="en-US" altLang="ja-JP" sz="950">
              <a:solidFill>
                <a:schemeClr val="dk1"/>
              </a:solidFill>
              <a:effectLst/>
              <a:latin typeface="+mn-lt"/>
              <a:ea typeface="+mn-ea"/>
              <a:cs typeface="+mn-cs"/>
            </a:rPr>
            <a:t>1,037</a:t>
          </a:r>
          <a:r>
            <a:rPr kumimoji="1" lang="ja-JP" altLang="en-US" sz="950">
              <a:solidFill>
                <a:schemeClr val="dk1"/>
              </a:solidFill>
              <a:effectLst/>
              <a:latin typeface="+mn-lt"/>
              <a:ea typeface="+mn-ea"/>
              <a:cs typeface="+mn-cs"/>
            </a:rPr>
            <a:t>人⇒</a:t>
          </a:r>
          <a:r>
            <a:rPr kumimoji="1" lang="en-US" altLang="ja-JP" sz="950">
              <a:solidFill>
                <a:schemeClr val="dk1"/>
              </a:solidFill>
              <a:effectLst/>
              <a:latin typeface="+mn-lt"/>
              <a:ea typeface="+mn-ea"/>
              <a:cs typeface="+mn-cs"/>
            </a:rPr>
            <a:t>1,022</a:t>
          </a:r>
          <a:r>
            <a:rPr kumimoji="1" lang="ja-JP" altLang="en-US" sz="950">
              <a:solidFill>
                <a:schemeClr val="dk1"/>
              </a:solidFill>
              <a:effectLst/>
              <a:latin typeface="+mn-lt"/>
              <a:ea typeface="+mn-ea"/>
              <a:cs typeface="+mn-cs"/>
            </a:rPr>
            <a:t>人）となっており、平成</a:t>
          </a:r>
          <a:r>
            <a:rPr kumimoji="1" lang="en-US" altLang="ja-JP" sz="950">
              <a:solidFill>
                <a:schemeClr val="dk1"/>
              </a:solidFill>
              <a:effectLst/>
              <a:latin typeface="+mn-lt"/>
              <a:ea typeface="+mn-ea"/>
              <a:cs typeface="+mn-cs"/>
            </a:rPr>
            <a:t>28</a:t>
          </a:r>
          <a:r>
            <a:rPr kumimoji="1" lang="ja-JP" altLang="en-US" sz="950">
              <a:solidFill>
                <a:schemeClr val="dk1"/>
              </a:solidFill>
              <a:effectLst/>
              <a:latin typeface="+mn-lt"/>
              <a:ea typeface="+mn-ea"/>
              <a:cs typeface="+mn-cs"/>
            </a:rPr>
            <a:t>年２月に策定した「廿日市市定員管理計画（Ｈ</a:t>
          </a:r>
          <a:r>
            <a:rPr kumimoji="1" lang="en-US" altLang="ja-JP" sz="950">
              <a:solidFill>
                <a:schemeClr val="dk1"/>
              </a:solidFill>
              <a:effectLst/>
              <a:latin typeface="+mn-lt"/>
              <a:ea typeface="+mn-ea"/>
              <a:cs typeface="+mn-cs"/>
            </a:rPr>
            <a:t>28</a:t>
          </a:r>
          <a:r>
            <a:rPr kumimoji="1" lang="ja-JP" altLang="en-US" sz="950">
              <a:solidFill>
                <a:schemeClr val="dk1"/>
              </a:solidFill>
              <a:effectLst/>
              <a:latin typeface="+mn-lt"/>
              <a:ea typeface="+mn-ea"/>
              <a:cs typeface="+mn-cs"/>
            </a:rPr>
            <a:t>～Ｈ</a:t>
          </a:r>
          <a:r>
            <a:rPr kumimoji="1" lang="en-US" altLang="ja-JP" sz="950">
              <a:solidFill>
                <a:schemeClr val="dk1"/>
              </a:solidFill>
              <a:effectLst/>
              <a:latin typeface="+mn-lt"/>
              <a:ea typeface="+mn-ea"/>
              <a:cs typeface="+mn-cs"/>
            </a:rPr>
            <a:t>32</a:t>
          </a:r>
          <a:r>
            <a:rPr kumimoji="1" lang="ja-JP" altLang="en-US" sz="950">
              <a:solidFill>
                <a:schemeClr val="dk1"/>
              </a:solidFill>
              <a:effectLst/>
              <a:latin typeface="+mn-lt"/>
              <a:ea typeface="+mn-ea"/>
              <a:cs typeface="+mn-cs"/>
            </a:rPr>
            <a:t>）」に基づき、最少の経費で最大の効果を発揮できる「効率的でスリムな市役所」を目指し、計画に定める目標の達成、職員数の最適化に向けた取組などを推進している。</a:t>
          </a:r>
        </a:p>
        <a:p>
          <a:r>
            <a:rPr kumimoji="1" lang="en-US"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計画上の目標数値（任期に定めのない職員数） Ｈ</a:t>
          </a:r>
          <a:r>
            <a:rPr kumimoji="1" lang="en-US" altLang="ja-JP" sz="950">
              <a:solidFill>
                <a:schemeClr val="dk1"/>
              </a:solidFill>
              <a:effectLst/>
              <a:latin typeface="+mn-lt"/>
              <a:ea typeface="+mn-ea"/>
              <a:cs typeface="+mn-cs"/>
            </a:rPr>
            <a:t>27</a:t>
          </a:r>
          <a:r>
            <a:rPr kumimoji="1" lang="ja-JP" altLang="en-US" sz="950">
              <a:solidFill>
                <a:schemeClr val="dk1"/>
              </a:solidFill>
              <a:effectLst/>
              <a:latin typeface="+mn-lt"/>
              <a:ea typeface="+mn-ea"/>
              <a:cs typeface="+mn-cs"/>
            </a:rPr>
            <a:t>年</a:t>
          </a:r>
          <a:r>
            <a:rPr kumimoji="1" lang="en-US" altLang="ja-JP" sz="950">
              <a:solidFill>
                <a:schemeClr val="dk1"/>
              </a:solidFill>
              <a:effectLst/>
              <a:latin typeface="+mn-lt"/>
              <a:ea typeface="+mn-ea"/>
              <a:cs typeface="+mn-cs"/>
            </a:rPr>
            <a:t>4</a:t>
          </a:r>
          <a:r>
            <a:rPr kumimoji="1" lang="ja-JP" altLang="en-US" sz="950">
              <a:solidFill>
                <a:schemeClr val="dk1"/>
              </a:solidFill>
              <a:effectLst/>
              <a:latin typeface="+mn-lt"/>
              <a:ea typeface="+mn-ea"/>
              <a:cs typeface="+mn-cs"/>
            </a:rPr>
            <a:t>月：</a:t>
          </a:r>
          <a:r>
            <a:rPr kumimoji="1" lang="en-US" altLang="ja-JP" sz="950">
              <a:solidFill>
                <a:schemeClr val="dk1"/>
              </a:solidFill>
              <a:effectLst/>
              <a:latin typeface="+mn-lt"/>
              <a:ea typeface="+mn-ea"/>
              <a:cs typeface="+mn-cs"/>
            </a:rPr>
            <a:t>1,044</a:t>
          </a:r>
          <a:r>
            <a:rPr kumimoji="1" lang="ja-JP" altLang="en-US" sz="950">
              <a:solidFill>
                <a:schemeClr val="dk1"/>
              </a:solidFill>
              <a:effectLst/>
              <a:latin typeface="+mn-lt"/>
              <a:ea typeface="+mn-ea"/>
              <a:cs typeface="+mn-cs"/>
            </a:rPr>
            <a:t>人⇒Ｈ</a:t>
          </a:r>
          <a:r>
            <a:rPr kumimoji="1" lang="en-US" altLang="ja-JP" sz="950">
              <a:solidFill>
                <a:schemeClr val="dk1"/>
              </a:solidFill>
              <a:effectLst/>
              <a:latin typeface="+mn-lt"/>
              <a:ea typeface="+mn-ea"/>
              <a:cs typeface="+mn-cs"/>
            </a:rPr>
            <a:t>33</a:t>
          </a:r>
          <a:r>
            <a:rPr kumimoji="1" lang="ja-JP" altLang="en-US" sz="950">
              <a:solidFill>
                <a:schemeClr val="dk1"/>
              </a:solidFill>
              <a:effectLst/>
              <a:latin typeface="+mn-lt"/>
              <a:ea typeface="+mn-ea"/>
              <a:cs typeface="+mn-cs"/>
            </a:rPr>
            <a:t>年</a:t>
          </a:r>
          <a:r>
            <a:rPr kumimoji="1" lang="en-US" altLang="ja-JP" sz="950">
              <a:solidFill>
                <a:schemeClr val="dk1"/>
              </a:solidFill>
              <a:effectLst/>
              <a:latin typeface="+mn-lt"/>
              <a:ea typeface="+mn-ea"/>
              <a:cs typeface="+mn-cs"/>
            </a:rPr>
            <a:t>4</a:t>
          </a:r>
          <a:r>
            <a:rPr kumimoji="1" lang="ja-JP" altLang="en-US" sz="950">
              <a:solidFill>
                <a:schemeClr val="dk1"/>
              </a:solidFill>
              <a:effectLst/>
              <a:latin typeface="+mn-lt"/>
              <a:ea typeface="+mn-ea"/>
              <a:cs typeface="+mn-cs"/>
            </a:rPr>
            <a:t>月：</a:t>
          </a:r>
          <a:r>
            <a:rPr kumimoji="1" lang="en-US" altLang="ja-JP" sz="950">
              <a:solidFill>
                <a:schemeClr val="dk1"/>
              </a:solidFill>
              <a:effectLst/>
              <a:latin typeface="+mn-lt"/>
              <a:ea typeface="+mn-ea"/>
              <a:cs typeface="+mn-cs"/>
            </a:rPr>
            <a:t>994</a:t>
          </a:r>
          <a:r>
            <a:rPr kumimoji="1" lang="ja-JP" altLang="en-US" sz="950">
              <a:solidFill>
                <a:schemeClr val="dk1"/>
              </a:solidFill>
              <a:effectLst/>
              <a:latin typeface="+mn-lt"/>
              <a:ea typeface="+mn-ea"/>
              <a:cs typeface="+mn-cs"/>
            </a:rPr>
            <a:t>人（▲</a:t>
          </a:r>
          <a:r>
            <a:rPr kumimoji="1" lang="en-US" altLang="ja-JP" sz="950">
              <a:solidFill>
                <a:schemeClr val="dk1"/>
              </a:solidFill>
              <a:effectLst/>
              <a:latin typeface="+mn-lt"/>
              <a:ea typeface="+mn-ea"/>
              <a:cs typeface="+mn-cs"/>
            </a:rPr>
            <a:t>50</a:t>
          </a:r>
          <a:r>
            <a:rPr kumimoji="1" lang="ja-JP" altLang="en-US" sz="950">
              <a:solidFill>
                <a:schemeClr val="dk1"/>
              </a:solidFill>
              <a:effectLst/>
              <a:latin typeface="+mn-lt"/>
              <a:ea typeface="+mn-ea"/>
              <a:cs typeface="+mn-cs"/>
            </a:rPr>
            <a:t>人）</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153458</xdr:rowOff>
    </xdr:from>
    <xdr:to>
      <xdr:col>24</xdr:col>
      <xdr:colOff>558800</xdr:colOff>
      <xdr:row>65</xdr:row>
      <xdr:rowOff>169545</xdr:rowOff>
    </xdr:to>
    <xdr:cxnSp macro="">
      <xdr:nvCxnSpPr>
        <xdr:cNvPr id="317" name="直線コネクタ 316"/>
        <xdr:cNvCxnSpPr/>
      </xdr:nvCxnSpPr>
      <xdr:spPr>
        <a:xfrm>
          <a:off x="16179800" y="1129770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121285</xdr:rowOff>
    </xdr:from>
    <xdr:to>
      <xdr:col>23</xdr:col>
      <xdr:colOff>406400</xdr:colOff>
      <xdr:row>65</xdr:row>
      <xdr:rowOff>153458</xdr:rowOff>
    </xdr:to>
    <xdr:cxnSp macro="">
      <xdr:nvCxnSpPr>
        <xdr:cNvPr id="320" name="直線コネクタ 319"/>
        <xdr:cNvCxnSpPr/>
      </xdr:nvCxnSpPr>
      <xdr:spPr>
        <a:xfrm>
          <a:off x="15290800" y="1126553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105198</xdr:rowOff>
    </xdr:from>
    <xdr:to>
      <xdr:col>22</xdr:col>
      <xdr:colOff>203200</xdr:colOff>
      <xdr:row>65</xdr:row>
      <xdr:rowOff>121285</xdr:rowOff>
    </xdr:to>
    <xdr:cxnSp macro="">
      <xdr:nvCxnSpPr>
        <xdr:cNvPr id="323" name="直線コネクタ 322"/>
        <xdr:cNvCxnSpPr/>
      </xdr:nvCxnSpPr>
      <xdr:spPr>
        <a:xfrm>
          <a:off x="14401800" y="1124944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93133</xdr:rowOff>
    </xdr:from>
    <xdr:to>
      <xdr:col>21</xdr:col>
      <xdr:colOff>0</xdr:colOff>
      <xdr:row>65</xdr:row>
      <xdr:rowOff>105198</xdr:rowOff>
    </xdr:to>
    <xdr:cxnSp macro="">
      <xdr:nvCxnSpPr>
        <xdr:cNvPr id="326" name="直線コネクタ 325"/>
        <xdr:cNvCxnSpPr/>
      </xdr:nvCxnSpPr>
      <xdr:spPr>
        <a:xfrm>
          <a:off x="13512800" y="112373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118745</xdr:rowOff>
    </xdr:from>
    <xdr:to>
      <xdr:col>24</xdr:col>
      <xdr:colOff>609600</xdr:colOff>
      <xdr:row>66</xdr:row>
      <xdr:rowOff>48895</xdr:rowOff>
    </xdr:to>
    <xdr:sp macro="" textlink="">
      <xdr:nvSpPr>
        <xdr:cNvPr id="336" name="円/楕円 335"/>
        <xdr:cNvSpPr/>
      </xdr:nvSpPr>
      <xdr:spPr>
        <a:xfrm>
          <a:off x="16967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14622</xdr:rowOff>
    </xdr:from>
    <xdr:ext cx="762000" cy="259045"/>
    <xdr:sp macro="" textlink="">
      <xdr:nvSpPr>
        <xdr:cNvPr id="337" name="定員管理の状況該当値テキスト"/>
        <xdr:cNvSpPr txBox="1"/>
      </xdr:nvSpPr>
      <xdr:spPr>
        <a:xfrm>
          <a:off x="17106900" y="1115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102658</xdr:rowOff>
    </xdr:from>
    <xdr:to>
      <xdr:col>23</xdr:col>
      <xdr:colOff>457200</xdr:colOff>
      <xdr:row>66</xdr:row>
      <xdr:rowOff>32808</xdr:rowOff>
    </xdr:to>
    <xdr:sp macro="" textlink="">
      <xdr:nvSpPr>
        <xdr:cNvPr id="338" name="円/楕円 337"/>
        <xdr:cNvSpPr/>
      </xdr:nvSpPr>
      <xdr:spPr>
        <a:xfrm>
          <a:off x="16129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17585</xdr:rowOff>
    </xdr:from>
    <xdr:ext cx="736600" cy="259045"/>
    <xdr:sp macro="" textlink="">
      <xdr:nvSpPr>
        <xdr:cNvPr id="339" name="テキスト ボックス 338"/>
        <xdr:cNvSpPr txBox="1"/>
      </xdr:nvSpPr>
      <xdr:spPr>
        <a:xfrm>
          <a:off x="15798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70485</xdr:rowOff>
    </xdr:from>
    <xdr:to>
      <xdr:col>22</xdr:col>
      <xdr:colOff>254000</xdr:colOff>
      <xdr:row>66</xdr:row>
      <xdr:rowOff>635</xdr:rowOff>
    </xdr:to>
    <xdr:sp macro="" textlink="">
      <xdr:nvSpPr>
        <xdr:cNvPr id="340" name="円/楕円 339"/>
        <xdr:cNvSpPr/>
      </xdr:nvSpPr>
      <xdr:spPr>
        <a:xfrm>
          <a:off x="15240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156862</xdr:rowOff>
    </xdr:from>
    <xdr:ext cx="762000" cy="259045"/>
    <xdr:sp macro="" textlink="">
      <xdr:nvSpPr>
        <xdr:cNvPr id="341" name="テキスト ボックス 340"/>
        <xdr:cNvSpPr txBox="1"/>
      </xdr:nvSpPr>
      <xdr:spPr>
        <a:xfrm>
          <a:off x="14909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54398</xdr:rowOff>
    </xdr:from>
    <xdr:to>
      <xdr:col>21</xdr:col>
      <xdr:colOff>50800</xdr:colOff>
      <xdr:row>65</xdr:row>
      <xdr:rowOff>155998</xdr:rowOff>
    </xdr:to>
    <xdr:sp macro="" textlink="">
      <xdr:nvSpPr>
        <xdr:cNvPr id="342" name="円/楕円 341"/>
        <xdr:cNvSpPr/>
      </xdr:nvSpPr>
      <xdr:spPr>
        <a:xfrm>
          <a:off x="14351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140775</xdr:rowOff>
    </xdr:from>
    <xdr:ext cx="762000" cy="259045"/>
    <xdr:sp macro="" textlink="">
      <xdr:nvSpPr>
        <xdr:cNvPr id="343" name="テキスト ボックス 342"/>
        <xdr:cNvSpPr txBox="1"/>
      </xdr:nvSpPr>
      <xdr:spPr>
        <a:xfrm>
          <a:off x="14020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42333</xdr:rowOff>
    </xdr:from>
    <xdr:to>
      <xdr:col>19</xdr:col>
      <xdr:colOff>533400</xdr:colOff>
      <xdr:row>65</xdr:row>
      <xdr:rowOff>143933</xdr:rowOff>
    </xdr:to>
    <xdr:sp macro="" textlink="">
      <xdr:nvSpPr>
        <xdr:cNvPr id="344" name="円/楕円 343"/>
        <xdr:cNvSpPr/>
      </xdr:nvSpPr>
      <xdr:spPr>
        <a:xfrm>
          <a:off x="13462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128710</xdr:rowOff>
    </xdr:from>
    <xdr:ext cx="762000" cy="259045"/>
    <xdr:sp macro="" textlink="">
      <xdr:nvSpPr>
        <xdr:cNvPr id="345" name="テキスト ボックス 344"/>
        <xdr:cNvSpPr txBox="1"/>
      </xdr:nvSpPr>
      <xdr:spPr>
        <a:xfrm>
          <a:off x="13131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合併による地域間格差是正のインフラ整備の事業債の発行などにより、類似団体平均を上回っている。</a:t>
          </a:r>
          <a:endParaRPr kumimoji="1" lang="en-US" altLang="ja-JP" sz="1200" baseline="0">
            <a:latin typeface="ＭＳ Ｐゴシック"/>
          </a:endParaRPr>
        </a:p>
        <a:p>
          <a:r>
            <a:rPr kumimoji="1" lang="ja-JP" altLang="en-US" sz="1200" baseline="0">
              <a:latin typeface="ＭＳ Ｐゴシック"/>
            </a:rPr>
            <a:t>　平成</a:t>
          </a:r>
          <a:r>
            <a:rPr kumimoji="1" lang="en-US" altLang="ja-JP" sz="1200" baseline="0">
              <a:latin typeface="ＭＳ Ｐゴシック"/>
            </a:rPr>
            <a:t>28</a:t>
          </a:r>
          <a:r>
            <a:rPr kumimoji="1" lang="ja-JP" altLang="en-US" sz="1200" baseline="0">
              <a:latin typeface="ＭＳ Ｐゴシック"/>
            </a:rPr>
            <a:t>年度は、合併前の大型事業に係る償還が終了したことなどにより、分子となる実質公債費が減少したため、３ヵ年の平均値である実質公債費比率は前年度より</a:t>
          </a:r>
          <a:r>
            <a:rPr kumimoji="1" lang="en-US" altLang="ja-JP" sz="1200" baseline="0">
              <a:latin typeface="ＭＳ Ｐゴシック"/>
            </a:rPr>
            <a:t>1.1</a:t>
          </a:r>
          <a:r>
            <a:rPr kumimoji="1" lang="ja-JP" altLang="en-US" sz="1200" baseline="0">
              <a:latin typeface="ＭＳ Ｐゴシック"/>
            </a:rPr>
            <a:t>ポイントの減となった。</a:t>
          </a:r>
          <a:endParaRPr kumimoji="1" lang="en-US" altLang="ja-JP" sz="1200" baseline="0">
            <a:latin typeface="ＭＳ Ｐゴシック"/>
          </a:endParaRPr>
        </a:p>
        <a:p>
          <a:r>
            <a:rPr kumimoji="1" lang="ja-JP" altLang="en-US" sz="1200" baseline="0">
              <a:latin typeface="ＭＳ Ｐゴシック"/>
            </a:rPr>
            <a:t>　これまで、公的資金補償金免除繰上償還や事業債発行額の抑制を行い、実質公債費比率の改善に努めており、引き続き、新規事業債の発行を抑制し改善に努める。</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66675</xdr:rowOff>
    </xdr:to>
    <xdr:cxnSp macro="">
      <xdr:nvCxnSpPr>
        <xdr:cNvPr id="375" name="直線コネクタ 374"/>
        <xdr:cNvCxnSpPr/>
      </xdr:nvCxnSpPr>
      <xdr:spPr>
        <a:xfrm flipV="1">
          <a:off x="16179800" y="685831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40</xdr:row>
      <xdr:rowOff>102870</xdr:rowOff>
    </xdr:to>
    <xdr:cxnSp macro="">
      <xdr:nvCxnSpPr>
        <xdr:cNvPr id="378" name="直線コネクタ 377"/>
        <xdr:cNvCxnSpPr/>
      </xdr:nvCxnSpPr>
      <xdr:spPr>
        <a:xfrm flipV="1">
          <a:off x="15290800" y="6924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127000</xdr:rowOff>
    </xdr:to>
    <xdr:cxnSp macro="">
      <xdr:nvCxnSpPr>
        <xdr:cNvPr id="381" name="直線コネクタ 380"/>
        <xdr:cNvCxnSpPr/>
      </xdr:nvCxnSpPr>
      <xdr:spPr>
        <a:xfrm flipV="1">
          <a:off x="14401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40</xdr:row>
      <xdr:rowOff>127000</xdr:rowOff>
    </xdr:to>
    <xdr:cxnSp macro="">
      <xdr:nvCxnSpPr>
        <xdr:cNvPr id="384" name="直線コネクタ 383"/>
        <xdr:cNvCxnSpPr/>
      </xdr:nvCxnSpPr>
      <xdr:spPr>
        <a:xfrm>
          <a:off x="13512800" y="69789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4" name="円/楕円 393"/>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93045</xdr:rowOff>
    </xdr:from>
    <xdr:ext cx="762000" cy="259045"/>
    <xdr:sp macro="" textlink="">
      <xdr:nvSpPr>
        <xdr:cNvPr id="395" name="公債費負担の状況該当値テキスト"/>
        <xdr:cNvSpPr txBox="1"/>
      </xdr:nvSpPr>
      <xdr:spPr>
        <a:xfrm>
          <a:off x="17106900" y="67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396" name="円/楕円 395"/>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97" name="テキスト ボックス 39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98" name="円/楕円 39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99" name="テキスト ボックス 398"/>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0" name="円/楕円 399"/>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401" name="テキスト ボックス 400"/>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2" name="円/楕円 401"/>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403" name="テキスト ボックス 402"/>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平成</a:t>
          </a:r>
          <a:r>
            <a:rPr kumimoji="1" lang="en-US" altLang="ja-JP" sz="1150">
              <a:latin typeface="ＭＳ Ｐゴシック"/>
            </a:rPr>
            <a:t>15</a:t>
          </a:r>
          <a:r>
            <a:rPr kumimoji="1" lang="ja-JP" altLang="en-US" sz="1150">
              <a:latin typeface="ＭＳ Ｐゴシック"/>
            </a:rPr>
            <a:t>年度及び平成</a:t>
          </a:r>
          <a:r>
            <a:rPr kumimoji="1" lang="en-US" altLang="ja-JP" sz="1150">
              <a:latin typeface="ＭＳ Ｐゴシック"/>
            </a:rPr>
            <a:t>17</a:t>
          </a:r>
          <a:r>
            <a:rPr kumimoji="1" lang="ja-JP" altLang="en-US" sz="1150">
              <a:latin typeface="ＭＳ Ｐゴシック"/>
            </a:rPr>
            <a:t>年度の２度の合併による地域格差是正のためのインフラ整備に係る事業債の発行や職員数の増加により、類似団体平均を大きく上回っている。</a:t>
          </a:r>
          <a:endParaRPr kumimoji="1" lang="en-US" altLang="ja-JP" sz="1150">
            <a:latin typeface="ＭＳ Ｐゴシック"/>
          </a:endParaRPr>
        </a:p>
        <a:p>
          <a:r>
            <a:rPr kumimoji="1" lang="ja-JP" altLang="en-US" sz="1150">
              <a:latin typeface="ＭＳ Ｐゴシック"/>
            </a:rPr>
            <a:t>　平成</a:t>
          </a:r>
          <a:r>
            <a:rPr kumimoji="1" lang="en-US" altLang="ja-JP" sz="1150">
              <a:latin typeface="ＭＳ Ｐゴシック"/>
            </a:rPr>
            <a:t>28</a:t>
          </a:r>
          <a:r>
            <a:rPr kumimoji="1" lang="ja-JP" altLang="en-US" sz="1150">
              <a:latin typeface="ＭＳ Ｐゴシック"/>
            </a:rPr>
            <a:t>年度は、前年度より</a:t>
          </a:r>
          <a:r>
            <a:rPr kumimoji="1" lang="en-US" altLang="ja-JP" sz="1150">
              <a:latin typeface="ＭＳ Ｐゴシック"/>
            </a:rPr>
            <a:t>8.6</a:t>
          </a:r>
          <a:r>
            <a:rPr kumimoji="1" lang="ja-JP" altLang="en-US" sz="1150">
              <a:latin typeface="ＭＳ Ｐゴシック"/>
            </a:rPr>
            <a:t>ポイントの減となっているが、これは、普通建設事業における単独事業費の減少や交付税措置のない起債の借入抑制などにより、地方債現在高が減少したことや、土地開発公社からの用地買い戻しに伴う債務負担行為に基づく支出予定額が減少したこと、さらには広島県未来の地域づくり応援交付金をふるさと創生基金に積み立てたことにより控除額が増加したことに伴い、分子である将来負担額が大幅に減少したことによるものであ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79502</xdr:rowOff>
    </xdr:from>
    <xdr:to>
      <xdr:col>24</xdr:col>
      <xdr:colOff>558800</xdr:colOff>
      <xdr:row>16</xdr:row>
      <xdr:rowOff>148675</xdr:rowOff>
    </xdr:to>
    <xdr:cxnSp macro="">
      <xdr:nvCxnSpPr>
        <xdr:cNvPr id="437" name="直線コネクタ 436"/>
        <xdr:cNvCxnSpPr/>
      </xdr:nvCxnSpPr>
      <xdr:spPr>
        <a:xfrm flipV="1">
          <a:off x="16179800" y="2822702"/>
          <a:ext cx="8382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148675</xdr:rowOff>
    </xdr:from>
    <xdr:to>
      <xdr:col>23</xdr:col>
      <xdr:colOff>406400</xdr:colOff>
      <xdr:row>17</xdr:row>
      <xdr:rowOff>5376</xdr:rowOff>
    </xdr:to>
    <xdr:cxnSp macro="">
      <xdr:nvCxnSpPr>
        <xdr:cNvPr id="440" name="直線コネクタ 439"/>
        <xdr:cNvCxnSpPr/>
      </xdr:nvCxnSpPr>
      <xdr:spPr>
        <a:xfrm flipV="1">
          <a:off x="15290800" y="289187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143044</xdr:rowOff>
    </xdr:from>
    <xdr:to>
      <xdr:col>22</xdr:col>
      <xdr:colOff>203200</xdr:colOff>
      <xdr:row>17</xdr:row>
      <xdr:rowOff>5376</xdr:rowOff>
    </xdr:to>
    <xdr:cxnSp macro="">
      <xdr:nvCxnSpPr>
        <xdr:cNvPr id="443" name="直線コネクタ 442"/>
        <xdr:cNvCxnSpPr/>
      </xdr:nvCxnSpPr>
      <xdr:spPr>
        <a:xfrm>
          <a:off x="14401800" y="28862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143044</xdr:rowOff>
    </xdr:from>
    <xdr:to>
      <xdr:col>21</xdr:col>
      <xdr:colOff>0</xdr:colOff>
      <xdr:row>17</xdr:row>
      <xdr:rowOff>54441</xdr:rowOff>
    </xdr:to>
    <xdr:cxnSp macro="">
      <xdr:nvCxnSpPr>
        <xdr:cNvPr id="446" name="直線コネクタ 445"/>
        <xdr:cNvCxnSpPr/>
      </xdr:nvCxnSpPr>
      <xdr:spPr>
        <a:xfrm flipV="1">
          <a:off x="13512800" y="2886244"/>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28702</xdr:rowOff>
    </xdr:from>
    <xdr:to>
      <xdr:col>24</xdr:col>
      <xdr:colOff>609600</xdr:colOff>
      <xdr:row>16</xdr:row>
      <xdr:rowOff>130302</xdr:rowOff>
    </xdr:to>
    <xdr:sp macro="" textlink="">
      <xdr:nvSpPr>
        <xdr:cNvPr id="456" name="円/楕円 455"/>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779</xdr:rowOff>
    </xdr:from>
    <xdr:ext cx="762000" cy="259045"/>
    <xdr:sp macro="" textlink="">
      <xdr:nvSpPr>
        <xdr:cNvPr id="457" name="将来負担の状況該当値テキスト"/>
        <xdr:cNvSpPr txBox="1"/>
      </xdr:nvSpPr>
      <xdr:spPr>
        <a:xfrm>
          <a:off x="17106900" y="274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97875</xdr:rowOff>
    </xdr:from>
    <xdr:to>
      <xdr:col>23</xdr:col>
      <xdr:colOff>457200</xdr:colOff>
      <xdr:row>17</xdr:row>
      <xdr:rowOff>28025</xdr:rowOff>
    </xdr:to>
    <xdr:sp macro="" textlink="">
      <xdr:nvSpPr>
        <xdr:cNvPr id="458" name="円/楕円 457"/>
        <xdr:cNvSpPr/>
      </xdr:nvSpPr>
      <xdr:spPr>
        <a:xfrm>
          <a:off x="16129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12802</xdr:rowOff>
    </xdr:from>
    <xdr:ext cx="736600" cy="259045"/>
    <xdr:sp macro="" textlink="">
      <xdr:nvSpPr>
        <xdr:cNvPr id="459" name="テキスト ボックス 458"/>
        <xdr:cNvSpPr txBox="1"/>
      </xdr:nvSpPr>
      <xdr:spPr>
        <a:xfrm>
          <a:off x="15798800" y="292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126026</xdr:rowOff>
    </xdr:from>
    <xdr:to>
      <xdr:col>22</xdr:col>
      <xdr:colOff>254000</xdr:colOff>
      <xdr:row>17</xdr:row>
      <xdr:rowOff>56176</xdr:rowOff>
    </xdr:to>
    <xdr:sp macro="" textlink="">
      <xdr:nvSpPr>
        <xdr:cNvPr id="460" name="円/楕円 459"/>
        <xdr:cNvSpPr/>
      </xdr:nvSpPr>
      <xdr:spPr>
        <a:xfrm>
          <a:off x="15240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40953</xdr:rowOff>
    </xdr:from>
    <xdr:ext cx="762000" cy="259045"/>
    <xdr:sp macro="" textlink="">
      <xdr:nvSpPr>
        <xdr:cNvPr id="461" name="テキスト ボックス 460"/>
        <xdr:cNvSpPr txBox="1"/>
      </xdr:nvSpPr>
      <xdr:spPr>
        <a:xfrm>
          <a:off x="14909800" y="295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92244</xdr:rowOff>
    </xdr:from>
    <xdr:to>
      <xdr:col>21</xdr:col>
      <xdr:colOff>50800</xdr:colOff>
      <xdr:row>17</xdr:row>
      <xdr:rowOff>22394</xdr:rowOff>
    </xdr:to>
    <xdr:sp macro="" textlink="">
      <xdr:nvSpPr>
        <xdr:cNvPr id="462" name="円/楕円 461"/>
        <xdr:cNvSpPr/>
      </xdr:nvSpPr>
      <xdr:spPr>
        <a:xfrm>
          <a:off x="143510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7171</xdr:rowOff>
    </xdr:from>
    <xdr:ext cx="762000" cy="259045"/>
    <xdr:sp macro="" textlink="">
      <xdr:nvSpPr>
        <xdr:cNvPr id="463" name="テキスト ボックス 462"/>
        <xdr:cNvSpPr txBox="1"/>
      </xdr:nvSpPr>
      <xdr:spPr>
        <a:xfrm>
          <a:off x="14020800" y="292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3641</xdr:rowOff>
    </xdr:from>
    <xdr:to>
      <xdr:col>19</xdr:col>
      <xdr:colOff>533400</xdr:colOff>
      <xdr:row>17</xdr:row>
      <xdr:rowOff>105241</xdr:rowOff>
    </xdr:to>
    <xdr:sp macro="" textlink="">
      <xdr:nvSpPr>
        <xdr:cNvPr id="464" name="円/楕円 463"/>
        <xdr:cNvSpPr/>
      </xdr:nvSpPr>
      <xdr:spPr>
        <a:xfrm>
          <a:off x="13462000" y="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90018</xdr:rowOff>
    </xdr:from>
    <xdr:ext cx="762000" cy="259045"/>
    <xdr:sp macro="" textlink="">
      <xdr:nvSpPr>
        <xdr:cNvPr id="465" name="テキスト ボックス 464"/>
        <xdr:cNvSpPr txBox="1"/>
      </xdr:nvSpPr>
      <xdr:spPr>
        <a:xfrm>
          <a:off x="13131800" y="30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116,150
489.48
47,174,293
46,779,757
178,619
27,256,075
55,127,857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国勢調査調査員の報酬の皆減、保育園の長時間保育等に係る非常勤保育士の任用形態の見直しなどによる委員等報酬の減少や議員共済費及び職員共済費の負担率の引き下げによる地方公務員共済組合等負担金の減少などにより、前年度より</a:t>
          </a:r>
          <a:r>
            <a:rPr kumimoji="1" lang="en-US" altLang="ja-JP" sz="1200">
              <a:latin typeface="ＭＳ Ｐゴシック"/>
            </a:rPr>
            <a:t>0.7</a:t>
          </a:r>
          <a:r>
            <a:rPr kumimoji="1" lang="ja-JP" altLang="en-US" sz="1200">
              <a:latin typeface="ＭＳ Ｐゴシック"/>
            </a:rPr>
            <a:t>ポイントの減となっている。</a:t>
          </a:r>
          <a:endParaRPr kumimoji="1" lang="en-US" altLang="ja-JP" sz="1200">
            <a:latin typeface="ＭＳ Ｐゴシック"/>
          </a:endParaRPr>
        </a:p>
        <a:p>
          <a:r>
            <a:rPr kumimoji="1" lang="ja-JP" altLang="en-US" sz="1200">
              <a:latin typeface="ＭＳ Ｐゴシック"/>
            </a:rPr>
            <a:t>　しかしながら、全国平均及び類似団体平均を上回っている状況は続いており、今後も引き続き、職員数の最適化による人件費の抑制に努める。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66040</xdr:rowOff>
    </xdr:to>
    <xdr:cxnSp macro="">
      <xdr:nvCxnSpPr>
        <xdr:cNvPr id="66" name="直線コネクタ 65"/>
        <xdr:cNvCxnSpPr/>
      </xdr:nvCxnSpPr>
      <xdr:spPr>
        <a:xfrm flipV="1">
          <a:off x="3987800" y="6527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66040</xdr:rowOff>
    </xdr:from>
    <xdr:to>
      <xdr:col>5</xdr:col>
      <xdr:colOff>549275</xdr:colOff>
      <xdr:row>38</xdr:row>
      <xdr:rowOff>73660</xdr:rowOff>
    </xdr:to>
    <xdr:cxnSp macro="">
      <xdr:nvCxnSpPr>
        <xdr:cNvPr id="69" name="直線コネクタ 68"/>
        <xdr:cNvCxnSpPr/>
      </xdr:nvCxnSpPr>
      <xdr:spPr>
        <a:xfrm flipV="1">
          <a:off x="3098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73660</xdr:rowOff>
    </xdr:to>
    <xdr:cxnSp macro="">
      <xdr:nvCxnSpPr>
        <xdr:cNvPr id="72" name="直線コネクタ 71"/>
        <xdr:cNvCxnSpPr/>
      </xdr:nvCxnSpPr>
      <xdr:spPr>
        <a:xfrm>
          <a:off x="2209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81280</xdr:rowOff>
    </xdr:to>
    <xdr:cxnSp macro="">
      <xdr:nvCxnSpPr>
        <xdr:cNvPr id="75" name="直線コネクタ 74"/>
        <xdr:cNvCxnSpPr/>
      </xdr:nvCxnSpPr>
      <xdr:spPr>
        <a:xfrm flipV="1">
          <a:off x="1320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7" name="円/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9" name="円/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3" name="円/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塵芥処理場、し尿処理施設等の維持管理経費が減少した一方で、生活困窮者の自立支援に係る経費や観光交流施設等の維持管理経費の増加などにより、前年度より</a:t>
          </a:r>
          <a:r>
            <a:rPr kumimoji="1" lang="en-US" altLang="ja-JP" sz="1300">
              <a:latin typeface="ＭＳ Ｐゴシック"/>
            </a:rPr>
            <a:t>0.3</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引き続き、各種施設の内部管理経費の削減、施設の合理的な活用など経常的経費の削減に努める。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24130</xdr:rowOff>
    </xdr:to>
    <xdr:cxnSp macro="">
      <xdr:nvCxnSpPr>
        <xdr:cNvPr id="125" name="直線コネクタ 124"/>
        <xdr:cNvCxnSpPr/>
      </xdr:nvCxnSpPr>
      <xdr:spPr>
        <a:xfrm>
          <a:off x="15671800" y="2911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5842</xdr:rowOff>
    </xdr:to>
    <xdr:cxnSp macro="">
      <xdr:nvCxnSpPr>
        <xdr:cNvPr id="128" name="直線コネクタ 127"/>
        <xdr:cNvCxnSpPr/>
      </xdr:nvCxnSpPr>
      <xdr:spPr>
        <a:xfrm flipV="1">
          <a:off x="14782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17</xdr:row>
      <xdr:rowOff>5842</xdr:rowOff>
    </xdr:to>
    <xdr:cxnSp macro="">
      <xdr:nvCxnSpPr>
        <xdr:cNvPr id="131" name="直線コネクタ 130"/>
        <xdr:cNvCxnSpPr/>
      </xdr:nvCxnSpPr>
      <xdr:spPr>
        <a:xfrm>
          <a:off x="13893800" y="2865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122428</xdr:rowOff>
    </xdr:to>
    <xdr:cxnSp macro="">
      <xdr:nvCxnSpPr>
        <xdr:cNvPr id="134" name="直線コネクタ 133"/>
        <xdr:cNvCxnSpPr/>
      </xdr:nvCxnSpPr>
      <xdr:spPr>
        <a:xfrm>
          <a:off x="13004800" y="2847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4" name="円/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6" name="円/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47" name="テキスト ボックス 14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126492</xdr:rowOff>
    </xdr:from>
    <xdr:to>
      <xdr:col>21</xdr:col>
      <xdr:colOff>412750</xdr:colOff>
      <xdr:row>17</xdr:row>
      <xdr:rowOff>56642</xdr:rowOff>
    </xdr:to>
    <xdr:sp macro="" textlink="">
      <xdr:nvSpPr>
        <xdr:cNvPr id="148" name="円/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50" name="円/楕円 149"/>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51" name="テキスト ボックス 150"/>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全国平均、類似団体平均と比較して低い水準にあるが、増加傾向にある。</a:t>
          </a:r>
          <a:endParaRPr kumimoji="1" lang="en-US" altLang="ja-JP" sz="1300">
            <a:latin typeface="ＭＳ Ｐゴシック"/>
          </a:endParaRPr>
        </a:p>
        <a:p>
          <a:r>
            <a:rPr kumimoji="1" lang="ja-JP" altLang="en-US" sz="1300">
              <a:latin typeface="ＭＳ Ｐゴシック"/>
            </a:rPr>
            <a:t>　これは、障害福祉サービスの利用増加による障害福祉費の増や、障害児通所支援サービスの利用増加、私立保育園への施設型給付費の増加による児童福祉費の増によるものである。</a:t>
          </a:r>
          <a:endParaRPr kumimoji="1" lang="en-US" altLang="ja-JP" sz="1300">
            <a:latin typeface="ＭＳ Ｐゴシック"/>
          </a:endParaRPr>
        </a:p>
        <a:p>
          <a:r>
            <a:rPr kumimoji="1" lang="ja-JP" altLang="en-US" sz="1300">
              <a:latin typeface="ＭＳ Ｐゴシック"/>
            </a:rPr>
            <a:t>　今後も増加が見込まれるが、適正なサービスの提供を行う必要がある。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50800</xdr:rowOff>
    </xdr:to>
    <xdr:cxnSp macro="">
      <xdr:nvCxnSpPr>
        <xdr:cNvPr id="186" name="直線コネクタ 185"/>
        <xdr:cNvCxnSpPr/>
      </xdr:nvCxnSpPr>
      <xdr:spPr>
        <a:xfrm>
          <a:off x="3987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146050</xdr:rowOff>
    </xdr:to>
    <xdr:cxnSp macro="">
      <xdr:nvCxnSpPr>
        <xdr:cNvPr id="189" name="直線コネクタ 188"/>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107950</xdr:rowOff>
    </xdr:to>
    <xdr:cxnSp macro="">
      <xdr:nvCxnSpPr>
        <xdr:cNvPr id="192" name="直線コネクタ 191"/>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19050</xdr:rowOff>
    </xdr:from>
    <xdr:to>
      <xdr:col>3</xdr:col>
      <xdr:colOff>142875</xdr:colOff>
      <xdr:row>53</xdr:row>
      <xdr:rowOff>107950</xdr:rowOff>
    </xdr:to>
    <xdr:cxnSp macro="">
      <xdr:nvCxnSpPr>
        <xdr:cNvPr id="195" name="直線コネクタ 194"/>
        <xdr:cNvCxnSpPr/>
      </xdr:nvCxnSpPr>
      <xdr:spPr>
        <a:xfrm>
          <a:off x="1320800" y="910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5" name="円/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9" name="円/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1" name="円/楕円 210"/>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2" name="テキスト ボックス 211"/>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139700</xdr:rowOff>
    </xdr:from>
    <xdr:to>
      <xdr:col>1</xdr:col>
      <xdr:colOff>676275</xdr:colOff>
      <xdr:row>53</xdr:row>
      <xdr:rowOff>69850</xdr:rowOff>
    </xdr:to>
    <xdr:sp macro="" textlink="">
      <xdr:nvSpPr>
        <xdr:cNvPr id="213" name="円/楕円 212"/>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80027</xdr:rowOff>
    </xdr:from>
    <xdr:ext cx="762000" cy="259045"/>
    <xdr:sp macro="" textlink="">
      <xdr:nvSpPr>
        <xdr:cNvPr id="214" name="テキスト ボックス 213"/>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全国平均、類似団体平均と比較して高い水準にある。これは、主に公共下水道の普及率が低く、公共下水道事業への基準内繰出金が他団体よりも高い水準となっていることが要因である。</a:t>
          </a:r>
          <a:endParaRPr kumimoji="1" lang="en-US" altLang="ja-JP" sz="1300">
            <a:latin typeface="ＭＳ Ｐゴシック"/>
          </a:endParaRPr>
        </a:p>
        <a:p>
          <a:r>
            <a:rPr kumimoji="1" lang="ja-JP" altLang="en-US" sz="1300">
              <a:latin typeface="ＭＳ Ｐゴシック"/>
            </a:rPr>
            <a:t>　引き続き、中期経営計画を着実に推進し、公共下水道経営の健全化を図るよう努める。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139700</xdr:rowOff>
    </xdr:from>
    <xdr:to>
      <xdr:col>24</xdr:col>
      <xdr:colOff>31750</xdr:colOff>
      <xdr:row>58</xdr:row>
      <xdr:rowOff>152400</xdr:rowOff>
    </xdr:to>
    <xdr:cxnSp macro="">
      <xdr:nvCxnSpPr>
        <xdr:cNvPr id="247" name="直線コネクタ 246"/>
        <xdr:cNvCxnSpPr/>
      </xdr:nvCxnSpPr>
      <xdr:spPr>
        <a:xfrm>
          <a:off x="15671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139700</xdr:rowOff>
    </xdr:from>
    <xdr:to>
      <xdr:col>22</xdr:col>
      <xdr:colOff>565150</xdr:colOff>
      <xdr:row>59</xdr:row>
      <xdr:rowOff>6350</xdr:rowOff>
    </xdr:to>
    <xdr:cxnSp macro="">
      <xdr:nvCxnSpPr>
        <xdr:cNvPr id="250" name="直線コネクタ 249"/>
        <xdr:cNvCxnSpPr/>
      </xdr:nvCxnSpPr>
      <xdr:spPr>
        <a:xfrm flipV="1">
          <a:off x="14782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6350</xdr:rowOff>
    </xdr:to>
    <xdr:cxnSp macro="">
      <xdr:nvCxnSpPr>
        <xdr:cNvPr id="253" name="直線コネクタ 252"/>
        <xdr:cNvCxnSpPr/>
      </xdr:nvCxnSpPr>
      <xdr:spPr>
        <a:xfrm>
          <a:off x="13893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114300</xdr:rowOff>
    </xdr:from>
    <xdr:to>
      <xdr:col>20</xdr:col>
      <xdr:colOff>158750</xdr:colOff>
      <xdr:row>58</xdr:row>
      <xdr:rowOff>165100</xdr:rowOff>
    </xdr:to>
    <xdr:cxnSp macro="">
      <xdr:nvCxnSpPr>
        <xdr:cNvPr id="256" name="直線コネクタ 255"/>
        <xdr:cNvCxnSpPr/>
      </xdr:nvCxnSpPr>
      <xdr:spPr>
        <a:xfrm>
          <a:off x="13004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101600</xdr:rowOff>
    </xdr:from>
    <xdr:to>
      <xdr:col>24</xdr:col>
      <xdr:colOff>82550</xdr:colOff>
      <xdr:row>59</xdr:row>
      <xdr:rowOff>31750</xdr:rowOff>
    </xdr:to>
    <xdr:sp macro="" textlink="">
      <xdr:nvSpPr>
        <xdr:cNvPr id="266" name="円/楕円 265"/>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73677</xdr:rowOff>
    </xdr:from>
    <xdr:ext cx="762000" cy="259045"/>
    <xdr:sp macro="" textlink="">
      <xdr:nvSpPr>
        <xdr:cNvPr id="267"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88900</xdr:rowOff>
    </xdr:from>
    <xdr:to>
      <xdr:col>22</xdr:col>
      <xdr:colOff>615950</xdr:colOff>
      <xdr:row>59</xdr:row>
      <xdr:rowOff>19050</xdr:rowOff>
    </xdr:to>
    <xdr:sp macro="" textlink="">
      <xdr:nvSpPr>
        <xdr:cNvPr id="268" name="円/楕円 267"/>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3827</xdr:rowOff>
    </xdr:from>
    <xdr:ext cx="736600" cy="259045"/>
    <xdr:sp macro="" textlink="">
      <xdr:nvSpPr>
        <xdr:cNvPr id="269" name="テキスト ボックス 268"/>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127000</xdr:rowOff>
    </xdr:from>
    <xdr:to>
      <xdr:col>21</xdr:col>
      <xdr:colOff>412750</xdr:colOff>
      <xdr:row>59</xdr:row>
      <xdr:rowOff>57150</xdr:rowOff>
    </xdr:to>
    <xdr:sp macro="" textlink="">
      <xdr:nvSpPr>
        <xdr:cNvPr id="270" name="円/楕円 269"/>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41927</xdr:rowOff>
    </xdr:from>
    <xdr:ext cx="762000" cy="259045"/>
    <xdr:sp macro="" textlink="">
      <xdr:nvSpPr>
        <xdr:cNvPr id="271" name="テキスト ボックス 270"/>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2" name="円/楕円 271"/>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3" name="テキスト ボックス 272"/>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63500</xdr:rowOff>
    </xdr:from>
    <xdr:to>
      <xdr:col>19</xdr:col>
      <xdr:colOff>6350</xdr:colOff>
      <xdr:row>58</xdr:row>
      <xdr:rowOff>165100</xdr:rowOff>
    </xdr:to>
    <xdr:sp macro="" textlink="">
      <xdr:nvSpPr>
        <xdr:cNvPr id="274" name="円/楕円 273"/>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149877</xdr:rowOff>
    </xdr:from>
    <xdr:ext cx="762000" cy="259045"/>
    <xdr:sp macro="" textlink="">
      <xdr:nvSpPr>
        <xdr:cNvPr id="275" name="テキスト ボックス 274"/>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全国平均、類似団体平均と比較して低い水準にある。</a:t>
          </a:r>
          <a:endParaRPr kumimoji="1" lang="en-US" altLang="ja-JP" sz="1300">
            <a:latin typeface="ＭＳ Ｐゴシック"/>
          </a:endParaRPr>
        </a:p>
        <a:p>
          <a:r>
            <a:rPr kumimoji="1" lang="ja-JP" altLang="en-US" sz="1300">
              <a:latin typeface="ＭＳ Ｐゴシック"/>
            </a:rPr>
            <a:t>　これは、平成１９年度に補助金、負担金の見直しを行い、低い水準を維持しているものである。</a:t>
          </a:r>
          <a:endParaRPr kumimoji="1" lang="en-US" altLang="ja-JP" sz="1300">
            <a:latin typeface="ＭＳ Ｐゴシック"/>
          </a:endParaRPr>
        </a:p>
        <a:p>
          <a:r>
            <a:rPr kumimoji="1" lang="ja-JP" altLang="en-US" sz="1300">
              <a:latin typeface="ＭＳ Ｐゴシック"/>
            </a:rPr>
            <a:t>　平成２８年度にも補助金の見直しを行っており、今後は、ガイドラインに基づく見直しを３年に１回実施するなど、定期的な見直しの仕組みを確立し、補助金の適正な執行を推進するよう努める。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31750</xdr:rowOff>
    </xdr:from>
    <xdr:to>
      <xdr:col>24</xdr:col>
      <xdr:colOff>31750</xdr:colOff>
      <xdr:row>33</xdr:row>
      <xdr:rowOff>31750</xdr:rowOff>
    </xdr:to>
    <xdr:cxnSp macro="">
      <xdr:nvCxnSpPr>
        <xdr:cNvPr id="308" name="直線コネクタ 307"/>
        <xdr:cNvCxnSpPr/>
      </xdr:nvCxnSpPr>
      <xdr:spPr>
        <a:xfrm>
          <a:off x="15671800" y="568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31750</xdr:rowOff>
    </xdr:from>
    <xdr:to>
      <xdr:col>22</xdr:col>
      <xdr:colOff>565150</xdr:colOff>
      <xdr:row>33</xdr:row>
      <xdr:rowOff>44450</xdr:rowOff>
    </xdr:to>
    <xdr:cxnSp macro="">
      <xdr:nvCxnSpPr>
        <xdr:cNvPr id="311" name="直線コネクタ 310"/>
        <xdr:cNvCxnSpPr/>
      </xdr:nvCxnSpPr>
      <xdr:spPr>
        <a:xfrm flipV="1">
          <a:off x="14782800" y="568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44450</xdr:rowOff>
    </xdr:from>
    <xdr:to>
      <xdr:col>21</xdr:col>
      <xdr:colOff>361950</xdr:colOff>
      <xdr:row>33</xdr:row>
      <xdr:rowOff>44450</xdr:rowOff>
    </xdr:to>
    <xdr:cxnSp macro="">
      <xdr:nvCxnSpPr>
        <xdr:cNvPr id="314" name="直線コネクタ 313"/>
        <xdr:cNvCxnSpPr/>
      </xdr:nvCxnSpPr>
      <xdr:spPr>
        <a:xfrm>
          <a:off x="13893800" y="57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44450</xdr:rowOff>
    </xdr:from>
    <xdr:to>
      <xdr:col>20</xdr:col>
      <xdr:colOff>158750</xdr:colOff>
      <xdr:row>33</xdr:row>
      <xdr:rowOff>44450</xdr:rowOff>
    </xdr:to>
    <xdr:cxnSp macro="">
      <xdr:nvCxnSpPr>
        <xdr:cNvPr id="317" name="直線コネクタ 316"/>
        <xdr:cNvCxnSpPr/>
      </xdr:nvCxnSpPr>
      <xdr:spPr>
        <a:xfrm>
          <a:off x="13004800" y="57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152400</xdr:rowOff>
    </xdr:from>
    <xdr:to>
      <xdr:col>24</xdr:col>
      <xdr:colOff>82550</xdr:colOff>
      <xdr:row>33</xdr:row>
      <xdr:rowOff>82550</xdr:rowOff>
    </xdr:to>
    <xdr:sp macro="" textlink="">
      <xdr:nvSpPr>
        <xdr:cNvPr id="327" name="円/楕円 326"/>
        <xdr:cNvSpPr/>
      </xdr:nvSpPr>
      <xdr:spPr>
        <a:xfrm>
          <a:off x="16459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60977</xdr:rowOff>
    </xdr:from>
    <xdr:ext cx="762000" cy="259045"/>
    <xdr:sp macro="" textlink="">
      <xdr:nvSpPr>
        <xdr:cNvPr id="328" name="補助費等該当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152400</xdr:rowOff>
    </xdr:from>
    <xdr:to>
      <xdr:col>22</xdr:col>
      <xdr:colOff>615950</xdr:colOff>
      <xdr:row>33</xdr:row>
      <xdr:rowOff>82550</xdr:rowOff>
    </xdr:to>
    <xdr:sp macro="" textlink="">
      <xdr:nvSpPr>
        <xdr:cNvPr id="329" name="円/楕円 328"/>
        <xdr:cNvSpPr/>
      </xdr:nvSpPr>
      <xdr:spPr>
        <a:xfrm>
          <a:off x="15621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92727</xdr:rowOff>
    </xdr:from>
    <xdr:ext cx="736600" cy="259045"/>
    <xdr:sp macro="" textlink="">
      <xdr:nvSpPr>
        <xdr:cNvPr id="330" name="テキスト ボックス 329"/>
        <xdr:cNvSpPr txBox="1"/>
      </xdr:nvSpPr>
      <xdr:spPr>
        <a:xfrm>
          <a:off x="15290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165100</xdr:rowOff>
    </xdr:from>
    <xdr:to>
      <xdr:col>21</xdr:col>
      <xdr:colOff>412750</xdr:colOff>
      <xdr:row>33</xdr:row>
      <xdr:rowOff>95250</xdr:rowOff>
    </xdr:to>
    <xdr:sp macro="" textlink="">
      <xdr:nvSpPr>
        <xdr:cNvPr id="331" name="円/楕円 330"/>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105427</xdr:rowOff>
    </xdr:from>
    <xdr:ext cx="762000" cy="259045"/>
    <xdr:sp macro="" textlink="">
      <xdr:nvSpPr>
        <xdr:cNvPr id="332" name="テキスト ボックス 331"/>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165100</xdr:rowOff>
    </xdr:from>
    <xdr:to>
      <xdr:col>20</xdr:col>
      <xdr:colOff>209550</xdr:colOff>
      <xdr:row>33</xdr:row>
      <xdr:rowOff>95250</xdr:rowOff>
    </xdr:to>
    <xdr:sp macro="" textlink="">
      <xdr:nvSpPr>
        <xdr:cNvPr id="333" name="円/楕円 332"/>
        <xdr:cNvSpPr/>
      </xdr:nvSpPr>
      <xdr:spPr>
        <a:xfrm>
          <a:off x="13843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105427</xdr:rowOff>
    </xdr:from>
    <xdr:ext cx="762000" cy="259045"/>
    <xdr:sp macro="" textlink="">
      <xdr:nvSpPr>
        <xdr:cNvPr id="334" name="テキスト ボックス 333"/>
        <xdr:cNvSpPr txBox="1"/>
      </xdr:nvSpPr>
      <xdr:spPr>
        <a:xfrm>
          <a:off x="13512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165100</xdr:rowOff>
    </xdr:from>
    <xdr:to>
      <xdr:col>19</xdr:col>
      <xdr:colOff>6350</xdr:colOff>
      <xdr:row>33</xdr:row>
      <xdr:rowOff>95250</xdr:rowOff>
    </xdr:to>
    <xdr:sp macro="" textlink="">
      <xdr:nvSpPr>
        <xdr:cNvPr id="335" name="円/楕円 334"/>
        <xdr:cNvSpPr/>
      </xdr:nvSpPr>
      <xdr:spPr>
        <a:xfrm>
          <a:off x="12954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105427</xdr:rowOff>
    </xdr:from>
    <xdr:ext cx="762000" cy="259045"/>
    <xdr:sp macro="" textlink="">
      <xdr:nvSpPr>
        <xdr:cNvPr id="336" name="テキスト ボックス 335"/>
        <xdr:cNvSpPr txBox="1"/>
      </xdr:nvSpPr>
      <xdr:spPr>
        <a:xfrm>
          <a:off x="12623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合併前の大型事業に係る償還の終了などにより、長期債元金償還金が減少したことなどから、前年度より</a:t>
          </a:r>
          <a:r>
            <a:rPr kumimoji="1" lang="en-US" altLang="ja-JP" sz="1300">
              <a:latin typeface="ＭＳ Ｐゴシック"/>
            </a:rPr>
            <a:t>0.7</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全国平均、類似団体平均と比較すると高い水準にあり、引き続き、投資的事業の調整を行い、将来世代へ過度な負担を残さないよう事業債の発行抑制に努める。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79</xdr:row>
      <xdr:rowOff>5842</xdr:rowOff>
    </xdr:to>
    <xdr:cxnSp macro="">
      <xdr:nvCxnSpPr>
        <xdr:cNvPr id="366" name="直線コネクタ 365"/>
        <xdr:cNvCxnSpPr/>
      </xdr:nvCxnSpPr>
      <xdr:spPr>
        <a:xfrm flipV="1">
          <a:off x="3987800" y="135183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xdr:rowOff>
    </xdr:from>
    <xdr:to>
      <xdr:col>5</xdr:col>
      <xdr:colOff>549275</xdr:colOff>
      <xdr:row>79</xdr:row>
      <xdr:rowOff>69850</xdr:rowOff>
    </xdr:to>
    <xdr:cxnSp macro="">
      <xdr:nvCxnSpPr>
        <xdr:cNvPr id="369" name="直線コネクタ 368"/>
        <xdr:cNvCxnSpPr/>
      </xdr:nvCxnSpPr>
      <xdr:spPr>
        <a:xfrm flipV="1">
          <a:off x="3098800" y="135503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88137</xdr:rowOff>
    </xdr:to>
    <xdr:cxnSp macro="">
      <xdr:nvCxnSpPr>
        <xdr:cNvPr id="372" name="直線コネクタ 371"/>
        <xdr:cNvCxnSpPr/>
      </xdr:nvCxnSpPr>
      <xdr:spPr>
        <a:xfrm flipV="1">
          <a:off x="2209800" y="136144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74422</xdr:rowOff>
    </xdr:from>
    <xdr:to>
      <xdr:col>3</xdr:col>
      <xdr:colOff>142875</xdr:colOff>
      <xdr:row>79</xdr:row>
      <xdr:rowOff>88137</xdr:rowOff>
    </xdr:to>
    <xdr:cxnSp macro="">
      <xdr:nvCxnSpPr>
        <xdr:cNvPr id="375" name="直線コネクタ 374"/>
        <xdr:cNvCxnSpPr/>
      </xdr:nvCxnSpPr>
      <xdr:spPr>
        <a:xfrm>
          <a:off x="1320800" y="136189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5" name="円/楕円 384"/>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6"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87" name="円/楕円 386"/>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88" name="テキスト ボックス 387"/>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9" name="円/楕円 388"/>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0" name="テキスト ボックス 389"/>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91" name="円/楕円 390"/>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92" name="テキスト ボックス 391"/>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93" name="円/楕円 392"/>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394" name="テキスト ボックス 393"/>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分母については、臨時財政対策債の減少などにより、前年度と比べ減少しており、また、分子である公債費を除く経常経費充当一般財源の減少額よりも大きいため、前年度より</a:t>
          </a:r>
          <a:r>
            <a:rPr kumimoji="1" lang="en-US" altLang="ja-JP" sz="1250">
              <a:latin typeface="ＭＳ Ｐゴシック"/>
            </a:rPr>
            <a:t>0.3</a:t>
          </a:r>
          <a:r>
            <a:rPr kumimoji="1" lang="ja-JP" altLang="en-US" sz="1250">
              <a:latin typeface="ＭＳ Ｐゴシック"/>
            </a:rPr>
            <a:t>ポイントの増となった。</a:t>
          </a:r>
          <a:endParaRPr kumimoji="1" lang="en-US" altLang="ja-JP" sz="1250">
            <a:latin typeface="ＭＳ Ｐゴシック"/>
          </a:endParaRPr>
        </a:p>
        <a:p>
          <a:r>
            <a:rPr kumimoji="1" lang="ja-JP" altLang="en-US" sz="1250">
              <a:latin typeface="ＭＳ Ｐゴシック"/>
            </a:rPr>
            <a:t>　しかしながら、今後も社会保障経費の増加による扶助費や、施設の老朽化による維持補修費の増加などが見込まれるため、引き続き、財政健全化に向け、職員数の最適化による人件費の抑制や各種施設の効率的な活用、事業の見直しなどに取り組む。</a:t>
          </a:r>
          <a:endParaRPr kumimoji="1" lang="en-US" altLang="ja-JP" sz="125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77</xdr:row>
      <xdr:rowOff>51563</xdr:rowOff>
    </xdr:to>
    <xdr:cxnSp macro="">
      <xdr:nvCxnSpPr>
        <xdr:cNvPr id="425" name="直線コネクタ 424"/>
        <xdr:cNvCxnSpPr/>
      </xdr:nvCxnSpPr>
      <xdr:spPr>
        <a:xfrm>
          <a:off x="15671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51563</xdr:rowOff>
    </xdr:to>
    <xdr:cxnSp macro="">
      <xdr:nvCxnSpPr>
        <xdr:cNvPr id="428" name="直線コネクタ 427"/>
        <xdr:cNvCxnSpPr/>
      </xdr:nvCxnSpPr>
      <xdr:spPr>
        <a:xfrm flipV="1">
          <a:off x="14782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51563</xdr:rowOff>
    </xdr:to>
    <xdr:cxnSp macro="">
      <xdr:nvCxnSpPr>
        <xdr:cNvPr id="431" name="直線コネクタ 430"/>
        <xdr:cNvCxnSpPr/>
      </xdr:nvCxnSpPr>
      <xdr:spPr>
        <a:xfrm>
          <a:off x="13893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76</xdr:row>
      <xdr:rowOff>149861</xdr:rowOff>
    </xdr:to>
    <xdr:cxnSp macro="">
      <xdr:nvCxnSpPr>
        <xdr:cNvPr id="434" name="直線コネクタ 433"/>
        <xdr:cNvCxnSpPr/>
      </xdr:nvCxnSpPr>
      <xdr:spPr>
        <a:xfrm>
          <a:off x="13004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4" name="円/楕円 443"/>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17290</xdr:rowOff>
    </xdr:from>
    <xdr:ext cx="762000" cy="259045"/>
    <xdr:sp macro="" textlink="">
      <xdr:nvSpPr>
        <xdr:cNvPr id="445"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46" name="円/楕円 445"/>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47" name="テキスト ボックス 446"/>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48" name="円/楕円 447"/>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49" name="テキスト ボックス 448"/>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0" name="円/楕円 449"/>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1" name="テキスト ボックス 450"/>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52" name="円/楕円 451"/>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53" name="テキスト ボックス 45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広島県廿日市市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72898</xdr:rowOff>
    </xdr:from>
    <xdr:to>
      <xdr:col>4</xdr:col>
      <xdr:colOff>1117600</xdr:colOff>
      <xdr:row>13</xdr:row>
      <xdr:rowOff>101636</xdr:rowOff>
    </xdr:to>
    <xdr:cxnSp macro="">
      <xdr:nvCxnSpPr>
        <xdr:cNvPr id="52" name="直線コネクタ 51"/>
        <xdr:cNvCxnSpPr/>
      </xdr:nvCxnSpPr>
      <xdr:spPr bwMode="auto">
        <a:xfrm>
          <a:off x="5003800" y="2349373"/>
          <a:ext cx="647700" cy="2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72898</xdr:rowOff>
    </xdr:from>
    <xdr:to>
      <xdr:col>4</xdr:col>
      <xdr:colOff>469900</xdr:colOff>
      <xdr:row>13</xdr:row>
      <xdr:rowOff>77993</xdr:rowOff>
    </xdr:to>
    <xdr:cxnSp macro="">
      <xdr:nvCxnSpPr>
        <xdr:cNvPr id="55" name="直線コネクタ 54"/>
        <xdr:cNvCxnSpPr/>
      </xdr:nvCxnSpPr>
      <xdr:spPr bwMode="auto">
        <a:xfrm flipV="1">
          <a:off x="4305300" y="2349373"/>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77993</xdr:rowOff>
    </xdr:from>
    <xdr:to>
      <xdr:col>3</xdr:col>
      <xdr:colOff>904875</xdr:colOff>
      <xdr:row>14</xdr:row>
      <xdr:rowOff>26786</xdr:rowOff>
    </xdr:to>
    <xdr:cxnSp macro="">
      <xdr:nvCxnSpPr>
        <xdr:cNvPr id="58" name="直線コネクタ 57"/>
        <xdr:cNvCxnSpPr/>
      </xdr:nvCxnSpPr>
      <xdr:spPr bwMode="auto">
        <a:xfrm flipV="1">
          <a:off x="3606800" y="2354468"/>
          <a:ext cx="698500" cy="120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136416</xdr:rowOff>
    </xdr:from>
    <xdr:to>
      <xdr:col>3</xdr:col>
      <xdr:colOff>206375</xdr:colOff>
      <xdr:row>14</xdr:row>
      <xdr:rowOff>26786</xdr:rowOff>
    </xdr:to>
    <xdr:cxnSp macro="">
      <xdr:nvCxnSpPr>
        <xdr:cNvPr id="61" name="直線コネクタ 60"/>
        <xdr:cNvCxnSpPr/>
      </xdr:nvCxnSpPr>
      <xdr:spPr bwMode="auto">
        <a:xfrm>
          <a:off x="2908300" y="2412891"/>
          <a:ext cx="698500" cy="6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50836</xdr:rowOff>
    </xdr:from>
    <xdr:to>
      <xdr:col>5</xdr:col>
      <xdr:colOff>34925</xdr:colOff>
      <xdr:row>13</xdr:row>
      <xdr:rowOff>152436</xdr:rowOff>
    </xdr:to>
    <xdr:sp macro="" textlink="">
      <xdr:nvSpPr>
        <xdr:cNvPr id="71" name="円/楕円 70"/>
        <xdr:cNvSpPr/>
      </xdr:nvSpPr>
      <xdr:spPr bwMode="auto">
        <a:xfrm>
          <a:off x="5600700" y="232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67363</xdr:rowOff>
    </xdr:from>
    <xdr:ext cx="762000" cy="259045"/>
    <xdr:sp macro="" textlink="">
      <xdr:nvSpPr>
        <xdr:cNvPr id="72" name="人口1人当たり決算額の推移該当値テキスト130"/>
        <xdr:cNvSpPr txBox="1"/>
      </xdr:nvSpPr>
      <xdr:spPr>
        <a:xfrm>
          <a:off x="5740400" y="217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77,735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22098</xdr:rowOff>
    </xdr:from>
    <xdr:to>
      <xdr:col>4</xdr:col>
      <xdr:colOff>520700</xdr:colOff>
      <xdr:row>13</xdr:row>
      <xdr:rowOff>123698</xdr:rowOff>
    </xdr:to>
    <xdr:sp macro="" textlink="">
      <xdr:nvSpPr>
        <xdr:cNvPr id="73" name="円/楕円 72"/>
        <xdr:cNvSpPr/>
      </xdr:nvSpPr>
      <xdr:spPr bwMode="auto">
        <a:xfrm>
          <a:off x="4953000" y="229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133875</xdr:rowOff>
    </xdr:from>
    <xdr:ext cx="736600" cy="259045"/>
    <xdr:sp macro="" textlink="">
      <xdr:nvSpPr>
        <xdr:cNvPr id="74" name="テキスト ボックス 73"/>
        <xdr:cNvSpPr txBox="1"/>
      </xdr:nvSpPr>
      <xdr:spPr>
        <a:xfrm>
          <a:off x="4622800" y="206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78,615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27193</xdr:rowOff>
    </xdr:from>
    <xdr:to>
      <xdr:col>3</xdr:col>
      <xdr:colOff>955675</xdr:colOff>
      <xdr:row>13</xdr:row>
      <xdr:rowOff>128793</xdr:rowOff>
    </xdr:to>
    <xdr:sp macro="" textlink="">
      <xdr:nvSpPr>
        <xdr:cNvPr id="75" name="円/楕円 74"/>
        <xdr:cNvSpPr/>
      </xdr:nvSpPr>
      <xdr:spPr bwMode="auto">
        <a:xfrm>
          <a:off x="4254500" y="230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138970</xdr:rowOff>
    </xdr:from>
    <xdr:ext cx="762000" cy="259045"/>
    <xdr:sp macro="" textlink="">
      <xdr:nvSpPr>
        <xdr:cNvPr id="76" name="テキスト ボックス 75"/>
        <xdr:cNvSpPr txBox="1"/>
      </xdr:nvSpPr>
      <xdr:spPr>
        <a:xfrm>
          <a:off x="3924300" y="20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78,459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147436</xdr:rowOff>
    </xdr:from>
    <xdr:to>
      <xdr:col>3</xdr:col>
      <xdr:colOff>257175</xdr:colOff>
      <xdr:row>14</xdr:row>
      <xdr:rowOff>77586</xdr:rowOff>
    </xdr:to>
    <xdr:sp macro="" textlink="">
      <xdr:nvSpPr>
        <xdr:cNvPr id="77" name="円/楕円 76"/>
        <xdr:cNvSpPr/>
      </xdr:nvSpPr>
      <xdr:spPr bwMode="auto">
        <a:xfrm>
          <a:off x="3556000" y="242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87763</xdr:rowOff>
    </xdr:from>
    <xdr:ext cx="762000" cy="259045"/>
    <xdr:sp macro="" textlink="">
      <xdr:nvSpPr>
        <xdr:cNvPr id="78" name="テキスト ボックス 77"/>
        <xdr:cNvSpPr txBox="1"/>
      </xdr:nvSpPr>
      <xdr:spPr>
        <a:xfrm>
          <a:off x="3225800" y="219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74,777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85616</xdr:rowOff>
    </xdr:from>
    <xdr:to>
      <xdr:col>2</xdr:col>
      <xdr:colOff>692150</xdr:colOff>
      <xdr:row>14</xdr:row>
      <xdr:rowOff>15766</xdr:rowOff>
    </xdr:to>
    <xdr:sp macro="" textlink="">
      <xdr:nvSpPr>
        <xdr:cNvPr id="79" name="円/楕円 78"/>
        <xdr:cNvSpPr/>
      </xdr:nvSpPr>
      <xdr:spPr bwMode="auto">
        <a:xfrm>
          <a:off x="2857500" y="236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25943</xdr:rowOff>
    </xdr:from>
    <xdr:ext cx="762000" cy="259045"/>
    <xdr:sp macro="" textlink="">
      <xdr:nvSpPr>
        <xdr:cNvPr id="80" name="テキスト ボックス 79"/>
        <xdr:cNvSpPr txBox="1"/>
      </xdr:nvSpPr>
      <xdr:spPr>
        <a:xfrm>
          <a:off x="2527300" y="213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183954</xdr:rowOff>
    </xdr:from>
    <xdr:to>
      <xdr:col>4</xdr:col>
      <xdr:colOff>1117600</xdr:colOff>
      <xdr:row>35</xdr:row>
      <xdr:rowOff>236662</xdr:rowOff>
    </xdr:to>
    <xdr:cxnSp macro="">
      <xdr:nvCxnSpPr>
        <xdr:cNvPr id="115" name="直線コネクタ 114"/>
        <xdr:cNvCxnSpPr/>
      </xdr:nvCxnSpPr>
      <xdr:spPr bwMode="auto">
        <a:xfrm>
          <a:off x="5003800" y="6794304"/>
          <a:ext cx="647700" cy="5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132258</xdr:rowOff>
    </xdr:from>
    <xdr:to>
      <xdr:col>4</xdr:col>
      <xdr:colOff>469900</xdr:colOff>
      <xdr:row>35</xdr:row>
      <xdr:rowOff>183954</xdr:rowOff>
    </xdr:to>
    <xdr:cxnSp macro="">
      <xdr:nvCxnSpPr>
        <xdr:cNvPr id="118" name="直線コネクタ 117"/>
        <xdr:cNvCxnSpPr/>
      </xdr:nvCxnSpPr>
      <xdr:spPr bwMode="auto">
        <a:xfrm>
          <a:off x="4305300" y="6742608"/>
          <a:ext cx="698500" cy="5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29225</xdr:rowOff>
    </xdr:from>
    <xdr:to>
      <xdr:col>3</xdr:col>
      <xdr:colOff>904875</xdr:colOff>
      <xdr:row>35</xdr:row>
      <xdr:rowOff>132258</xdr:rowOff>
    </xdr:to>
    <xdr:cxnSp macro="">
      <xdr:nvCxnSpPr>
        <xdr:cNvPr id="121" name="直線コネクタ 120"/>
        <xdr:cNvCxnSpPr/>
      </xdr:nvCxnSpPr>
      <xdr:spPr bwMode="auto">
        <a:xfrm>
          <a:off x="3606800" y="6639575"/>
          <a:ext cx="698500" cy="10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29225</xdr:rowOff>
    </xdr:from>
    <xdr:to>
      <xdr:col>3</xdr:col>
      <xdr:colOff>206375</xdr:colOff>
      <xdr:row>35</xdr:row>
      <xdr:rowOff>64723</xdr:rowOff>
    </xdr:to>
    <xdr:cxnSp macro="">
      <xdr:nvCxnSpPr>
        <xdr:cNvPr id="124" name="直線コネクタ 123"/>
        <xdr:cNvCxnSpPr/>
      </xdr:nvCxnSpPr>
      <xdr:spPr bwMode="auto">
        <a:xfrm flipV="1">
          <a:off x="2908300" y="6639575"/>
          <a:ext cx="6985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185862</xdr:rowOff>
    </xdr:from>
    <xdr:to>
      <xdr:col>5</xdr:col>
      <xdr:colOff>34925</xdr:colOff>
      <xdr:row>35</xdr:row>
      <xdr:rowOff>287462</xdr:rowOff>
    </xdr:to>
    <xdr:sp macro="" textlink="">
      <xdr:nvSpPr>
        <xdr:cNvPr id="134" name="円/楕円 133"/>
        <xdr:cNvSpPr/>
      </xdr:nvSpPr>
      <xdr:spPr bwMode="auto">
        <a:xfrm>
          <a:off x="5600700" y="679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30939</xdr:rowOff>
    </xdr:from>
    <xdr:ext cx="762000" cy="259045"/>
    <xdr:sp macro="" textlink="">
      <xdr:nvSpPr>
        <xdr:cNvPr id="135" name="人口1人当たり決算額の推移該当値テキスト445"/>
        <xdr:cNvSpPr txBox="1"/>
      </xdr:nvSpPr>
      <xdr:spPr>
        <a:xfrm>
          <a:off x="5740400" y="664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133154</xdr:rowOff>
    </xdr:from>
    <xdr:to>
      <xdr:col>4</xdr:col>
      <xdr:colOff>520700</xdr:colOff>
      <xdr:row>35</xdr:row>
      <xdr:rowOff>234754</xdr:rowOff>
    </xdr:to>
    <xdr:sp macro="" textlink="">
      <xdr:nvSpPr>
        <xdr:cNvPr id="136" name="円/楕円 135"/>
        <xdr:cNvSpPr/>
      </xdr:nvSpPr>
      <xdr:spPr bwMode="auto">
        <a:xfrm>
          <a:off x="4953000" y="674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244931</xdr:rowOff>
    </xdr:from>
    <xdr:ext cx="736600" cy="259045"/>
    <xdr:sp macro="" textlink="">
      <xdr:nvSpPr>
        <xdr:cNvPr id="137" name="テキスト ボックス 136"/>
        <xdr:cNvSpPr txBox="1"/>
      </xdr:nvSpPr>
      <xdr:spPr>
        <a:xfrm>
          <a:off x="4622800" y="651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81458</xdr:rowOff>
    </xdr:from>
    <xdr:to>
      <xdr:col>3</xdr:col>
      <xdr:colOff>955675</xdr:colOff>
      <xdr:row>35</xdr:row>
      <xdr:rowOff>183058</xdr:rowOff>
    </xdr:to>
    <xdr:sp macro="" textlink="">
      <xdr:nvSpPr>
        <xdr:cNvPr id="138" name="円/楕円 137"/>
        <xdr:cNvSpPr/>
      </xdr:nvSpPr>
      <xdr:spPr bwMode="auto">
        <a:xfrm>
          <a:off x="4254500" y="66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193235</xdr:rowOff>
    </xdr:from>
    <xdr:ext cx="762000" cy="259045"/>
    <xdr:sp macro="" textlink="">
      <xdr:nvSpPr>
        <xdr:cNvPr id="139" name="テキスト ボックス 138"/>
        <xdr:cNvSpPr txBox="1"/>
      </xdr:nvSpPr>
      <xdr:spPr>
        <a:xfrm>
          <a:off x="3924300" y="646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321325</xdr:rowOff>
    </xdr:from>
    <xdr:to>
      <xdr:col>3</xdr:col>
      <xdr:colOff>257175</xdr:colOff>
      <xdr:row>35</xdr:row>
      <xdr:rowOff>80025</xdr:rowOff>
    </xdr:to>
    <xdr:sp macro="" textlink="">
      <xdr:nvSpPr>
        <xdr:cNvPr id="140" name="円/楕円 139"/>
        <xdr:cNvSpPr/>
      </xdr:nvSpPr>
      <xdr:spPr bwMode="auto">
        <a:xfrm>
          <a:off x="3556000" y="658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90202</xdr:rowOff>
    </xdr:from>
    <xdr:ext cx="762000" cy="259045"/>
    <xdr:sp macro="" textlink="">
      <xdr:nvSpPr>
        <xdr:cNvPr id="141" name="テキスト ボックス 140"/>
        <xdr:cNvSpPr txBox="1"/>
      </xdr:nvSpPr>
      <xdr:spPr>
        <a:xfrm>
          <a:off x="3225800" y="63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13923</xdr:rowOff>
    </xdr:from>
    <xdr:to>
      <xdr:col>2</xdr:col>
      <xdr:colOff>692150</xdr:colOff>
      <xdr:row>35</xdr:row>
      <xdr:rowOff>115523</xdr:rowOff>
    </xdr:to>
    <xdr:sp macro="" textlink="">
      <xdr:nvSpPr>
        <xdr:cNvPr id="142" name="円/楕円 141"/>
        <xdr:cNvSpPr/>
      </xdr:nvSpPr>
      <xdr:spPr bwMode="auto">
        <a:xfrm>
          <a:off x="2857500" y="662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125700</xdr:rowOff>
    </xdr:from>
    <xdr:ext cx="762000" cy="259045"/>
    <xdr:sp macro="" textlink="">
      <xdr:nvSpPr>
        <xdr:cNvPr id="143" name="テキスト ボックス 142"/>
        <xdr:cNvSpPr txBox="1"/>
      </xdr:nvSpPr>
      <xdr:spPr>
        <a:xfrm>
          <a:off x="2527300" y="639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116,150
489.48
47,174,293
46,779,757
178,619
27,256,075
55,127,857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141692</xdr:rowOff>
    </xdr:from>
    <xdr:to>
      <xdr:col>6</xdr:col>
      <xdr:colOff>511175</xdr:colOff>
      <xdr:row>30</xdr:row>
      <xdr:rowOff>168373</xdr:rowOff>
    </xdr:to>
    <xdr:cxnSp macro="">
      <xdr:nvCxnSpPr>
        <xdr:cNvPr id="63" name="直線コネクタ 62"/>
        <xdr:cNvCxnSpPr/>
      </xdr:nvCxnSpPr>
      <xdr:spPr>
        <a:xfrm>
          <a:off x="3797300" y="5285192"/>
          <a:ext cx="8382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139798</xdr:rowOff>
    </xdr:from>
    <xdr:to>
      <xdr:col>5</xdr:col>
      <xdr:colOff>358775</xdr:colOff>
      <xdr:row>30</xdr:row>
      <xdr:rowOff>141692</xdr:rowOff>
    </xdr:to>
    <xdr:cxnSp macro="">
      <xdr:nvCxnSpPr>
        <xdr:cNvPr id="66" name="直線コネクタ 65"/>
        <xdr:cNvCxnSpPr/>
      </xdr:nvCxnSpPr>
      <xdr:spPr>
        <a:xfrm>
          <a:off x="2908300" y="5283298"/>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139798</xdr:rowOff>
    </xdr:from>
    <xdr:to>
      <xdr:col>4</xdr:col>
      <xdr:colOff>155575</xdr:colOff>
      <xdr:row>31</xdr:row>
      <xdr:rowOff>26445</xdr:rowOff>
    </xdr:to>
    <xdr:cxnSp macro="">
      <xdr:nvCxnSpPr>
        <xdr:cNvPr id="69" name="直線コネクタ 68"/>
        <xdr:cNvCxnSpPr/>
      </xdr:nvCxnSpPr>
      <xdr:spPr>
        <a:xfrm flipV="1">
          <a:off x="2019300" y="5283298"/>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88983</xdr:rowOff>
    </xdr:from>
    <xdr:to>
      <xdr:col>2</xdr:col>
      <xdr:colOff>638175</xdr:colOff>
      <xdr:row>31</xdr:row>
      <xdr:rowOff>26445</xdr:rowOff>
    </xdr:to>
    <xdr:cxnSp macro="">
      <xdr:nvCxnSpPr>
        <xdr:cNvPr id="72" name="直線コネクタ 71"/>
        <xdr:cNvCxnSpPr/>
      </xdr:nvCxnSpPr>
      <xdr:spPr>
        <a:xfrm>
          <a:off x="1130300" y="5232483"/>
          <a:ext cx="889000" cy="10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117573</xdr:rowOff>
    </xdr:from>
    <xdr:to>
      <xdr:col>6</xdr:col>
      <xdr:colOff>561975</xdr:colOff>
      <xdr:row>31</xdr:row>
      <xdr:rowOff>47723</xdr:rowOff>
    </xdr:to>
    <xdr:sp macro="" textlink="">
      <xdr:nvSpPr>
        <xdr:cNvPr id="82" name="円/楕円 81"/>
        <xdr:cNvSpPr/>
      </xdr:nvSpPr>
      <xdr:spPr>
        <a:xfrm>
          <a:off x="4584700" y="52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40653</xdr:rowOff>
    </xdr:from>
    <xdr:ext cx="534377" cy="259045"/>
    <xdr:sp macro="" textlink="">
      <xdr:nvSpPr>
        <xdr:cNvPr id="83" name="人件費該当値テキスト"/>
        <xdr:cNvSpPr txBox="1"/>
      </xdr:nvSpPr>
      <xdr:spPr>
        <a:xfrm>
          <a:off x="4686300" y="51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75,122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90892</xdr:rowOff>
    </xdr:from>
    <xdr:to>
      <xdr:col>5</xdr:col>
      <xdr:colOff>409575</xdr:colOff>
      <xdr:row>31</xdr:row>
      <xdr:rowOff>21042</xdr:rowOff>
    </xdr:to>
    <xdr:sp macro="" textlink="">
      <xdr:nvSpPr>
        <xdr:cNvPr id="84" name="円/楕円 83"/>
        <xdr:cNvSpPr/>
      </xdr:nvSpPr>
      <xdr:spPr>
        <a:xfrm>
          <a:off x="3746500" y="52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37569</xdr:rowOff>
    </xdr:from>
    <xdr:ext cx="534377" cy="259045"/>
    <xdr:sp macro="" textlink="">
      <xdr:nvSpPr>
        <xdr:cNvPr id="85" name="テキスト ボックス 84"/>
        <xdr:cNvSpPr txBox="1"/>
      </xdr:nvSpPr>
      <xdr:spPr>
        <a:xfrm>
          <a:off x="3530111" y="500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75,939</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88998</xdr:rowOff>
    </xdr:from>
    <xdr:to>
      <xdr:col>4</xdr:col>
      <xdr:colOff>206375</xdr:colOff>
      <xdr:row>31</xdr:row>
      <xdr:rowOff>19148</xdr:rowOff>
    </xdr:to>
    <xdr:sp macro="" textlink="">
      <xdr:nvSpPr>
        <xdr:cNvPr id="86" name="円/楕円 85"/>
        <xdr:cNvSpPr/>
      </xdr:nvSpPr>
      <xdr:spPr>
        <a:xfrm>
          <a:off x="2857500" y="52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35675</xdr:rowOff>
    </xdr:from>
    <xdr:ext cx="534377" cy="259045"/>
    <xdr:sp macro="" textlink="">
      <xdr:nvSpPr>
        <xdr:cNvPr id="87" name="テキスト ボックス 86"/>
        <xdr:cNvSpPr txBox="1"/>
      </xdr:nvSpPr>
      <xdr:spPr>
        <a:xfrm>
          <a:off x="2641111" y="50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75,997</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147095</xdr:rowOff>
    </xdr:from>
    <xdr:to>
      <xdr:col>3</xdr:col>
      <xdr:colOff>3175</xdr:colOff>
      <xdr:row>31</xdr:row>
      <xdr:rowOff>77245</xdr:rowOff>
    </xdr:to>
    <xdr:sp macro="" textlink="">
      <xdr:nvSpPr>
        <xdr:cNvPr id="88" name="円/楕円 87"/>
        <xdr:cNvSpPr/>
      </xdr:nvSpPr>
      <xdr:spPr>
        <a:xfrm>
          <a:off x="1968500" y="52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93772</xdr:rowOff>
    </xdr:from>
    <xdr:ext cx="534377" cy="259045"/>
    <xdr:sp macro="" textlink="">
      <xdr:nvSpPr>
        <xdr:cNvPr id="89" name="テキスト ボックス 88"/>
        <xdr:cNvSpPr txBox="1"/>
      </xdr:nvSpPr>
      <xdr:spPr>
        <a:xfrm>
          <a:off x="1752111" y="50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38183</xdr:rowOff>
    </xdr:from>
    <xdr:to>
      <xdr:col>1</xdr:col>
      <xdr:colOff>485775</xdr:colOff>
      <xdr:row>30</xdr:row>
      <xdr:rowOff>139783</xdr:rowOff>
    </xdr:to>
    <xdr:sp macro="" textlink="">
      <xdr:nvSpPr>
        <xdr:cNvPr id="90" name="円/楕円 89"/>
        <xdr:cNvSpPr/>
      </xdr:nvSpPr>
      <xdr:spPr>
        <a:xfrm>
          <a:off x="1079500" y="51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156310</xdr:rowOff>
    </xdr:from>
    <xdr:ext cx="534377" cy="259045"/>
    <xdr:sp macro="" textlink="">
      <xdr:nvSpPr>
        <xdr:cNvPr id="91" name="テキスト ボックス 90"/>
        <xdr:cNvSpPr txBox="1"/>
      </xdr:nvSpPr>
      <xdr:spPr>
        <a:xfrm>
          <a:off x="863111" y="49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6769</xdr:rowOff>
    </xdr:from>
    <xdr:to>
      <xdr:col>6</xdr:col>
      <xdr:colOff>511175</xdr:colOff>
      <xdr:row>56</xdr:row>
      <xdr:rowOff>19571</xdr:rowOff>
    </xdr:to>
    <xdr:cxnSp macro="">
      <xdr:nvCxnSpPr>
        <xdr:cNvPr id="119" name="直線コネクタ 118"/>
        <xdr:cNvCxnSpPr/>
      </xdr:nvCxnSpPr>
      <xdr:spPr>
        <a:xfrm flipV="1">
          <a:off x="3797300" y="9607969"/>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19571</xdr:rowOff>
    </xdr:from>
    <xdr:to>
      <xdr:col>5</xdr:col>
      <xdr:colOff>358775</xdr:colOff>
      <xdr:row>56</xdr:row>
      <xdr:rowOff>61770</xdr:rowOff>
    </xdr:to>
    <xdr:cxnSp macro="">
      <xdr:nvCxnSpPr>
        <xdr:cNvPr id="122" name="直線コネクタ 121"/>
        <xdr:cNvCxnSpPr/>
      </xdr:nvCxnSpPr>
      <xdr:spPr>
        <a:xfrm flipV="1">
          <a:off x="2908300" y="9620771"/>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61770</xdr:rowOff>
    </xdr:from>
    <xdr:to>
      <xdr:col>4</xdr:col>
      <xdr:colOff>155575</xdr:colOff>
      <xdr:row>56</xdr:row>
      <xdr:rowOff>130099</xdr:rowOff>
    </xdr:to>
    <xdr:cxnSp macro="">
      <xdr:nvCxnSpPr>
        <xdr:cNvPr id="125" name="直線コネクタ 124"/>
        <xdr:cNvCxnSpPr/>
      </xdr:nvCxnSpPr>
      <xdr:spPr>
        <a:xfrm flipV="1">
          <a:off x="2019300" y="9662970"/>
          <a:ext cx="8890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119036</xdr:rowOff>
    </xdr:from>
    <xdr:ext cx="534377" cy="259045"/>
    <xdr:sp macro="" textlink="">
      <xdr:nvSpPr>
        <xdr:cNvPr id="127" name="テキスト ボックス 126"/>
        <xdr:cNvSpPr txBox="1"/>
      </xdr:nvSpPr>
      <xdr:spPr>
        <a:xfrm>
          <a:off x="2641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89340</xdr:rowOff>
    </xdr:from>
    <xdr:to>
      <xdr:col>2</xdr:col>
      <xdr:colOff>638175</xdr:colOff>
      <xdr:row>56</xdr:row>
      <xdr:rowOff>130099</xdr:rowOff>
    </xdr:to>
    <xdr:cxnSp macro="">
      <xdr:nvCxnSpPr>
        <xdr:cNvPr id="128" name="直線コネクタ 127"/>
        <xdr:cNvCxnSpPr/>
      </xdr:nvCxnSpPr>
      <xdr:spPr>
        <a:xfrm>
          <a:off x="1130300" y="9690540"/>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7022</xdr:rowOff>
    </xdr:from>
    <xdr:ext cx="534377" cy="259045"/>
    <xdr:sp macro="" textlink="">
      <xdr:nvSpPr>
        <xdr:cNvPr id="130" name="テキスト ボックス 129"/>
        <xdr:cNvSpPr txBox="1"/>
      </xdr:nvSpPr>
      <xdr:spPr>
        <a:xfrm>
          <a:off x="1752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22658</xdr:rowOff>
    </xdr:from>
    <xdr:ext cx="534377" cy="259045"/>
    <xdr:sp macro="" textlink="">
      <xdr:nvSpPr>
        <xdr:cNvPr id="132" name="テキスト ボックス 131"/>
        <xdr:cNvSpPr txBox="1"/>
      </xdr:nvSpPr>
      <xdr:spPr>
        <a:xfrm>
          <a:off x="863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127419</xdr:rowOff>
    </xdr:from>
    <xdr:to>
      <xdr:col>6</xdr:col>
      <xdr:colOff>561975</xdr:colOff>
      <xdr:row>56</xdr:row>
      <xdr:rowOff>57569</xdr:rowOff>
    </xdr:to>
    <xdr:sp macro="" textlink="">
      <xdr:nvSpPr>
        <xdr:cNvPr id="138" name="円/楕円 137"/>
        <xdr:cNvSpPr/>
      </xdr:nvSpPr>
      <xdr:spPr>
        <a:xfrm>
          <a:off x="4584700" y="95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150296</xdr:rowOff>
    </xdr:from>
    <xdr:ext cx="534377" cy="259045"/>
    <xdr:sp macro="" textlink="">
      <xdr:nvSpPr>
        <xdr:cNvPr id="139" name="物件費該当値テキスト"/>
        <xdr:cNvSpPr txBox="1"/>
      </xdr:nvSpPr>
      <xdr:spPr>
        <a:xfrm>
          <a:off x="4686300" y="94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60,815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140221</xdr:rowOff>
    </xdr:from>
    <xdr:to>
      <xdr:col>5</xdr:col>
      <xdr:colOff>409575</xdr:colOff>
      <xdr:row>56</xdr:row>
      <xdr:rowOff>70371</xdr:rowOff>
    </xdr:to>
    <xdr:sp macro="" textlink="">
      <xdr:nvSpPr>
        <xdr:cNvPr id="140" name="円/楕円 139"/>
        <xdr:cNvSpPr/>
      </xdr:nvSpPr>
      <xdr:spPr>
        <a:xfrm>
          <a:off x="3746500" y="956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86898</xdr:rowOff>
    </xdr:from>
    <xdr:ext cx="534377" cy="259045"/>
    <xdr:sp macro="" textlink="">
      <xdr:nvSpPr>
        <xdr:cNvPr id="141" name="テキスト ボックス 140"/>
        <xdr:cNvSpPr txBox="1"/>
      </xdr:nvSpPr>
      <xdr:spPr>
        <a:xfrm>
          <a:off x="3530111" y="934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10970</xdr:rowOff>
    </xdr:from>
    <xdr:to>
      <xdr:col>4</xdr:col>
      <xdr:colOff>206375</xdr:colOff>
      <xdr:row>56</xdr:row>
      <xdr:rowOff>112570</xdr:rowOff>
    </xdr:to>
    <xdr:sp macro="" textlink="">
      <xdr:nvSpPr>
        <xdr:cNvPr id="142" name="円/楕円 141"/>
        <xdr:cNvSpPr/>
      </xdr:nvSpPr>
      <xdr:spPr>
        <a:xfrm>
          <a:off x="2857500" y="96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129097</xdr:rowOff>
    </xdr:from>
    <xdr:ext cx="534377" cy="259045"/>
    <xdr:sp macro="" textlink="">
      <xdr:nvSpPr>
        <xdr:cNvPr id="143" name="テキスト ボックス 142"/>
        <xdr:cNvSpPr txBox="1"/>
      </xdr:nvSpPr>
      <xdr:spPr>
        <a:xfrm>
          <a:off x="2641111" y="93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79299</xdr:rowOff>
    </xdr:from>
    <xdr:to>
      <xdr:col>3</xdr:col>
      <xdr:colOff>3175</xdr:colOff>
      <xdr:row>57</xdr:row>
      <xdr:rowOff>9449</xdr:rowOff>
    </xdr:to>
    <xdr:sp macro="" textlink="">
      <xdr:nvSpPr>
        <xdr:cNvPr id="144" name="円/楕円 143"/>
        <xdr:cNvSpPr/>
      </xdr:nvSpPr>
      <xdr:spPr>
        <a:xfrm>
          <a:off x="1968500" y="96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25976</xdr:rowOff>
    </xdr:from>
    <xdr:ext cx="534377" cy="259045"/>
    <xdr:sp macro="" textlink="">
      <xdr:nvSpPr>
        <xdr:cNvPr id="145" name="テキスト ボックス 144"/>
        <xdr:cNvSpPr txBox="1"/>
      </xdr:nvSpPr>
      <xdr:spPr>
        <a:xfrm>
          <a:off x="1752111" y="94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38540</xdr:rowOff>
    </xdr:from>
    <xdr:to>
      <xdr:col>1</xdr:col>
      <xdr:colOff>485775</xdr:colOff>
      <xdr:row>56</xdr:row>
      <xdr:rowOff>140140</xdr:rowOff>
    </xdr:to>
    <xdr:sp macro="" textlink="">
      <xdr:nvSpPr>
        <xdr:cNvPr id="146" name="円/楕円 145"/>
        <xdr:cNvSpPr/>
      </xdr:nvSpPr>
      <xdr:spPr>
        <a:xfrm>
          <a:off x="1079500" y="96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156667</xdr:rowOff>
    </xdr:from>
    <xdr:ext cx="534377" cy="259045"/>
    <xdr:sp macro="" textlink="">
      <xdr:nvSpPr>
        <xdr:cNvPr id="147" name="テキスト ボックス 146"/>
        <xdr:cNvSpPr txBox="1"/>
      </xdr:nvSpPr>
      <xdr:spPr>
        <a:xfrm>
          <a:off x="863111" y="941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103632</xdr:rowOff>
    </xdr:from>
    <xdr:to>
      <xdr:col>6</xdr:col>
      <xdr:colOff>511175</xdr:colOff>
      <xdr:row>75</xdr:row>
      <xdr:rowOff>156972</xdr:rowOff>
    </xdr:to>
    <xdr:cxnSp macro="">
      <xdr:nvCxnSpPr>
        <xdr:cNvPr id="176" name="直線コネクタ 175"/>
        <xdr:cNvCxnSpPr/>
      </xdr:nvCxnSpPr>
      <xdr:spPr>
        <a:xfrm>
          <a:off x="3797300" y="12962382"/>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103632</xdr:rowOff>
    </xdr:from>
    <xdr:to>
      <xdr:col>5</xdr:col>
      <xdr:colOff>358775</xdr:colOff>
      <xdr:row>75</xdr:row>
      <xdr:rowOff>138938</xdr:rowOff>
    </xdr:to>
    <xdr:cxnSp macro="">
      <xdr:nvCxnSpPr>
        <xdr:cNvPr id="179" name="直線コネクタ 178"/>
        <xdr:cNvCxnSpPr/>
      </xdr:nvCxnSpPr>
      <xdr:spPr>
        <a:xfrm flipV="1">
          <a:off x="2908300" y="12962382"/>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3048</xdr:rowOff>
    </xdr:from>
    <xdr:to>
      <xdr:col>4</xdr:col>
      <xdr:colOff>155575</xdr:colOff>
      <xdr:row>75</xdr:row>
      <xdr:rowOff>138938</xdr:rowOff>
    </xdr:to>
    <xdr:cxnSp macro="">
      <xdr:nvCxnSpPr>
        <xdr:cNvPr id="182" name="直線コネクタ 181"/>
        <xdr:cNvCxnSpPr/>
      </xdr:nvCxnSpPr>
      <xdr:spPr>
        <a:xfrm>
          <a:off x="2019300" y="12861798"/>
          <a:ext cx="88900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96538</xdr:rowOff>
    </xdr:from>
    <xdr:ext cx="469744" cy="259045"/>
    <xdr:sp macro="" textlink="">
      <xdr:nvSpPr>
        <xdr:cNvPr id="184" name="テキスト ボックス 183"/>
        <xdr:cNvSpPr txBox="1"/>
      </xdr:nvSpPr>
      <xdr:spPr>
        <a:xfrm>
          <a:off x="2673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3048</xdr:rowOff>
    </xdr:from>
    <xdr:to>
      <xdr:col>2</xdr:col>
      <xdr:colOff>638175</xdr:colOff>
      <xdr:row>76</xdr:row>
      <xdr:rowOff>25019</xdr:rowOff>
    </xdr:to>
    <xdr:cxnSp macro="">
      <xdr:nvCxnSpPr>
        <xdr:cNvPr id="185" name="直線コネクタ 184"/>
        <xdr:cNvCxnSpPr/>
      </xdr:nvCxnSpPr>
      <xdr:spPr>
        <a:xfrm flipV="1">
          <a:off x="1130300" y="12861798"/>
          <a:ext cx="889000" cy="1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124985</xdr:rowOff>
    </xdr:from>
    <xdr:ext cx="469744" cy="259045"/>
    <xdr:sp macro="" textlink="">
      <xdr:nvSpPr>
        <xdr:cNvPr id="187" name="テキスト ボックス 186"/>
        <xdr:cNvSpPr txBox="1"/>
      </xdr:nvSpPr>
      <xdr:spPr>
        <a:xfrm>
          <a:off x="1784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118890</xdr:rowOff>
    </xdr:from>
    <xdr:ext cx="469744" cy="259045"/>
    <xdr:sp macro="" textlink="">
      <xdr:nvSpPr>
        <xdr:cNvPr id="189" name="テキスト ボックス 188"/>
        <xdr:cNvSpPr txBox="1"/>
      </xdr:nvSpPr>
      <xdr:spPr>
        <a:xfrm>
          <a:off x="895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106172</xdr:rowOff>
    </xdr:from>
    <xdr:to>
      <xdr:col>6</xdr:col>
      <xdr:colOff>561975</xdr:colOff>
      <xdr:row>76</xdr:row>
      <xdr:rowOff>36322</xdr:rowOff>
    </xdr:to>
    <xdr:sp macro="" textlink="">
      <xdr:nvSpPr>
        <xdr:cNvPr id="195" name="円/楕円 194"/>
        <xdr:cNvSpPr/>
      </xdr:nvSpPr>
      <xdr:spPr>
        <a:xfrm>
          <a:off x="4584700" y="129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129049</xdr:rowOff>
    </xdr:from>
    <xdr:ext cx="469744" cy="259045"/>
    <xdr:sp macro="" textlink="">
      <xdr:nvSpPr>
        <xdr:cNvPr id="196" name="維持補修費該当値テキスト"/>
        <xdr:cNvSpPr txBox="1"/>
      </xdr:nvSpPr>
      <xdr:spPr>
        <a:xfrm>
          <a:off x="4686300" y="1281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52832</xdr:rowOff>
    </xdr:from>
    <xdr:to>
      <xdr:col>5</xdr:col>
      <xdr:colOff>409575</xdr:colOff>
      <xdr:row>75</xdr:row>
      <xdr:rowOff>154431</xdr:rowOff>
    </xdr:to>
    <xdr:sp macro="" textlink="">
      <xdr:nvSpPr>
        <xdr:cNvPr id="197" name="円/楕円 196"/>
        <xdr:cNvSpPr/>
      </xdr:nvSpPr>
      <xdr:spPr>
        <a:xfrm>
          <a:off x="3746500" y="12911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170959</xdr:rowOff>
    </xdr:from>
    <xdr:ext cx="469744" cy="259045"/>
    <xdr:sp macro="" textlink="">
      <xdr:nvSpPr>
        <xdr:cNvPr id="198" name="テキスト ボックス 197"/>
        <xdr:cNvSpPr txBox="1"/>
      </xdr:nvSpPr>
      <xdr:spPr>
        <a:xfrm>
          <a:off x="3562427" y="1268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88138</xdr:rowOff>
    </xdr:from>
    <xdr:to>
      <xdr:col>4</xdr:col>
      <xdr:colOff>206375</xdr:colOff>
      <xdr:row>76</xdr:row>
      <xdr:rowOff>18287</xdr:rowOff>
    </xdr:to>
    <xdr:sp macro="" textlink="">
      <xdr:nvSpPr>
        <xdr:cNvPr id="199" name="円/楕円 198"/>
        <xdr:cNvSpPr/>
      </xdr:nvSpPr>
      <xdr:spPr>
        <a:xfrm>
          <a:off x="2857500" y="12946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34815</xdr:rowOff>
    </xdr:from>
    <xdr:ext cx="469744" cy="259045"/>
    <xdr:sp macro="" textlink="">
      <xdr:nvSpPr>
        <xdr:cNvPr id="200" name="テキスト ボックス 199"/>
        <xdr:cNvSpPr txBox="1"/>
      </xdr:nvSpPr>
      <xdr:spPr>
        <a:xfrm>
          <a:off x="2673427" y="127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123698</xdr:rowOff>
    </xdr:from>
    <xdr:to>
      <xdr:col>3</xdr:col>
      <xdr:colOff>3175</xdr:colOff>
      <xdr:row>75</xdr:row>
      <xdr:rowOff>53848</xdr:rowOff>
    </xdr:to>
    <xdr:sp macro="" textlink="">
      <xdr:nvSpPr>
        <xdr:cNvPr id="201" name="円/楕円 200"/>
        <xdr:cNvSpPr/>
      </xdr:nvSpPr>
      <xdr:spPr>
        <a:xfrm>
          <a:off x="1968500" y="128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70375</xdr:rowOff>
    </xdr:from>
    <xdr:ext cx="469744" cy="259045"/>
    <xdr:sp macro="" textlink="">
      <xdr:nvSpPr>
        <xdr:cNvPr id="202" name="テキスト ボックス 201"/>
        <xdr:cNvSpPr txBox="1"/>
      </xdr:nvSpPr>
      <xdr:spPr>
        <a:xfrm>
          <a:off x="1784427" y="1258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145669</xdr:rowOff>
    </xdr:from>
    <xdr:to>
      <xdr:col>1</xdr:col>
      <xdr:colOff>485775</xdr:colOff>
      <xdr:row>76</xdr:row>
      <xdr:rowOff>75819</xdr:rowOff>
    </xdr:to>
    <xdr:sp macro="" textlink="">
      <xdr:nvSpPr>
        <xdr:cNvPr id="203" name="円/楕円 202"/>
        <xdr:cNvSpPr/>
      </xdr:nvSpPr>
      <xdr:spPr>
        <a:xfrm>
          <a:off x="1079500" y="130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92346</xdr:rowOff>
    </xdr:from>
    <xdr:ext cx="469744" cy="259045"/>
    <xdr:sp macro="" textlink="">
      <xdr:nvSpPr>
        <xdr:cNvPr id="204" name="テキスト ボックス 203"/>
        <xdr:cNvSpPr txBox="1"/>
      </xdr:nvSpPr>
      <xdr:spPr>
        <a:xfrm>
          <a:off x="895427" y="1277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169774</xdr:rowOff>
    </xdr:from>
    <xdr:to>
      <xdr:col>6</xdr:col>
      <xdr:colOff>511175</xdr:colOff>
      <xdr:row>98</xdr:row>
      <xdr:rowOff>96926</xdr:rowOff>
    </xdr:to>
    <xdr:cxnSp macro="">
      <xdr:nvCxnSpPr>
        <xdr:cNvPr id="234" name="直線コネクタ 233"/>
        <xdr:cNvCxnSpPr/>
      </xdr:nvCxnSpPr>
      <xdr:spPr>
        <a:xfrm flipV="1">
          <a:off x="3797300" y="16800424"/>
          <a:ext cx="8382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96926</xdr:rowOff>
    </xdr:from>
    <xdr:to>
      <xdr:col>5</xdr:col>
      <xdr:colOff>358775</xdr:colOff>
      <xdr:row>98</xdr:row>
      <xdr:rowOff>134125</xdr:rowOff>
    </xdr:to>
    <xdr:cxnSp macro="">
      <xdr:nvCxnSpPr>
        <xdr:cNvPr id="237" name="直線コネクタ 236"/>
        <xdr:cNvCxnSpPr/>
      </xdr:nvCxnSpPr>
      <xdr:spPr>
        <a:xfrm flipV="1">
          <a:off x="2908300" y="16899026"/>
          <a:ext cx="889000" cy="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134125</xdr:rowOff>
    </xdr:from>
    <xdr:to>
      <xdr:col>4</xdr:col>
      <xdr:colOff>155575</xdr:colOff>
      <xdr:row>99</xdr:row>
      <xdr:rowOff>21616</xdr:rowOff>
    </xdr:to>
    <xdr:cxnSp macro="">
      <xdr:nvCxnSpPr>
        <xdr:cNvPr id="240" name="直線コネクタ 239"/>
        <xdr:cNvCxnSpPr/>
      </xdr:nvCxnSpPr>
      <xdr:spPr>
        <a:xfrm flipV="1">
          <a:off x="2019300" y="16936225"/>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21616</xdr:rowOff>
    </xdr:from>
    <xdr:to>
      <xdr:col>2</xdr:col>
      <xdr:colOff>638175</xdr:colOff>
      <xdr:row>99</xdr:row>
      <xdr:rowOff>48564</xdr:rowOff>
    </xdr:to>
    <xdr:cxnSp macro="">
      <xdr:nvCxnSpPr>
        <xdr:cNvPr id="243" name="直線コネクタ 242"/>
        <xdr:cNvCxnSpPr/>
      </xdr:nvCxnSpPr>
      <xdr:spPr>
        <a:xfrm flipV="1">
          <a:off x="1130300" y="16995166"/>
          <a:ext cx="8890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118974</xdr:rowOff>
    </xdr:from>
    <xdr:to>
      <xdr:col>6</xdr:col>
      <xdr:colOff>561975</xdr:colOff>
      <xdr:row>98</xdr:row>
      <xdr:rowOff>49124</xdr:rowOff>
    </xdr:to>
    <xdr:sp macro="" textlink="">
      <xdr:nvSpPr>
        <xdr:cNvPr id="253" name="円/楕円 252"/>
        <xdr:cNvSpPr/>
      </xdr:nvSpPr>
      <xdr:spPr>
        <a:xfrm>
          <a:off x="4584700" y="167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97401</xdr:rowOff>
    </xdr:from>
    <xdr:ext cx="534377" cy="259045"/>
    <xdr:sp macro="" textlink="">
      <xdr:nvSpPr>
        <xdr:cNvPr id="254" name="扶助費該当値テキスト"/>
        <xdr:cNvSpPr txBox="1"/>
      </xdr:nvSpPr>
      <xdr:spPr>
        <a:xfrm>
          <a:off x="4686300" y="167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77,132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46126</xdr:rowOff>
    </xdr:from>
    <xdr:to>
      <xdr:col>5</xdr:col>
      <xdr:colOff>409575</xdr:colOff>
      <xdr:row>98</xdr:row>
      <xdr:rowOff>147726</xdr:rowOff>
    </xdr:to>
    <xdr:sp macro="" textlink="">
      <xdr:nvSpPr>
        <xdr:cNvPr id="255" name="円/楕円 254"/>
        <xdr:cNvSpPr/>
      </xdr:nvSpPr>
      <xdr:spPr>
        <a:xfrm>
          <a:off x="3746500" y="168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138853</xdr:rowOff>
    </xdr:from>
    <xdr:ext cx="534377" cy="259045"/>
    <xdr:sp macro="" textlink="">
      <xdr:nvSpPr>
        <xdr:cNvPr id="256" name="テキスト ボックス 255"/>
        <xdr:cNvSpPr txBox="1"/>
      </xdr:nvSpPr>
      <xdr:spPr>
        <a:xfrm>
          <a:off x="3530111" y="169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83325</xdr:rowOff>
    </xdr:from>
    <xdr:to>
      <xdr:col>4</xdr:col>
      <xdr:colOff>206375</xdr:colOff>
      <xdr:row>99</xdr:row>
      <xdr:rowOff>13475</xdr:rowOff>
    </xdr:to>
    <xdr:sp macro="" textlink="">
      <xdr:nvSpPr>
        <xdr:cNvPr id="257" name="円/楕円 256"/>
        <xdr:cNvSpPr/>
      </xdr:nvSpPr>
      <xdr:spPr>
        <a:xfrm>
          <a:off x="2857500" y="168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4602</xdr:rowOff>
    </xdr:from>
    <xdr:ext cx="534377" cy="259045"/>
    <xdr:sp macro="" textlink="">
      <xdr:nvSpPr>
        <xdr:cNvPr id="258" name="テキスト ボックス 257"/>
        <xdr:cNvSpPr txBox="1"/>
      </xdr:nvSpPr>
      <xdr:spPr>
        <a:xfrm>
          <a:off x="2641111" y="169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142266</xdr:rowOff>
    </xdr:from>
    <xdr:to>
      <xdr:col>3</xdr:col>
      <xdr:colOff>3175</xdr:colOff>
      <xdr:row>99</xdr:row>
      <xdr:rowOff>72416</xdr:rowOff>
    </xdr:to>
    <xdr:sp macro="" textlink="">
      <xdr:nvSpPr>
        <xdr:cNvPr id="259" name="円/楕円 258"/>
        <xdr:cNvSpPr/>
      </xdr:nvSpPr>
      <xdr:spPr>
        <a:xfrm>
          <a:off x="1968500" y="169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63543</xdr:rowOff>
    </xdr:from>
    <xdr:ext cx="534377" cy="259045"/>
    <xdr:sp macro="" textlink="">
      <xdr:nvSpPr>
        <xdr:cNvPr id="260" name="テキスト ボックス 259"/>
        <xdr:cNvSpPr txBox="1"/>
      </xdr:nvSpPr>
      <xdr:spPr>
        <a:xfrm>
          <a:off x="1752111" y="1703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169214</xdr:rowOff>
    </xdr:from>
    <xdr:to>
      <xdr:col>1</xdr:col>
      <xdr:colOff>485775</xdr:colOff>
      <xdr:row>99</xdr:row>
      <xdr:rowOff>99364</xdr:rowOff>
    </xdr:to>
    <xdr:sp macro="" textlink="">
      <xdr:nvSpPr>
        <xdr:cNvPr id="261" name="円/楕円 260"/>
        <xdr:cNvSpPr/>
      </xdr:nvSpPr>
      <xdr:spPr>
        <a:xfrm>
          <a:off x="1079500" y="169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90491</xdr:rowOff>
    </xdr:from>
    <xdr:ext cx="534377" cy="259045"/>
    <xdr:sp macro="" textlink="">
      <xdr:nvSpPr>
        <xdr:cNvPr id="262" name="テキスト ボックス 261"/>
        <xdr:cNvSpPr txBox="1"/>
      </xdr:nvSpPr>
      <xdr:spPr>
        <a:xfrm>
          <a:off x="863111" y="1706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104404</xdr:rowOff>
    </xdr:from>
    <xdr:to>
      <xdr:col>15</xdr:col>
      <xdr:colOff>180975</xdr:colOff>
      <xdr:row>36</xdr:row>
      <xdr:rowOff>145872</xdr:rowOff>
    </xdr:to>
    <xdr:cxnSp macro="">
      <xdr:nvCxnSpPr>
        <xdr:cNvPr id="289" name="直線コネクタ 288"/>
        <xdr:cNvCxnSpPr/>
      </xdr:nvCxnSpPr>
      <xdr:spPr>
        <a:xfrm>
          <a:off x="9639300" y="6276604"/>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104404</xdr:rowOff>
    </xdr:from>
    <xdr:to>
      <xdr:col>14</xdr:col>
      <xdr:colOff>28575</xdr:colOff>
      <xdr:row>36</xdr:row>
      <xdr:rowOff>162468</xdr:rowOff>
    </xdr:to>
    <xdr:cxnSp macro="">
      <xdr:nvCxnSpPr>
        <xdr:cNvPr id="292" name="直線コネクタ 291"/>
        <xdr:cNvCxnSpPr/>
      </xdr:nvCxnSpPr>
      <xdr:spPr>
        <a:xfrm flipV="1">
          <a:off x="8750300" y="6276604"/>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162468</xdr:rowOff>
    </xdr:from>
    <xdr:to>
      <xdr:col>12</xdr:col>
      <xdr:colOff>511175</xdr:colOff>
      <xdr:row>36</xdr:row>
      <xdr:rowOff>169532</xdr:rowOff>
    </xdr:to>
    <xdr:cxnSp macro="">
      <xdr:nvCxnSpPr>
        <xdr:cNvPr id="295" name="直線コネクタ 294"/>
        <xdr:cNvCxnSpPr/>
      </xdr:nvCxnSpPr>
      <xdr:spPr>
        <a:xfrm flipV="1">
          <a:off x="7861300" y="6334668"/>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169532</xdr:rowOff>
    </xdr:from>
    <xdr:to>
      <xdr:col>11</xdr:col>
      <xdr:colOff>307975</xdr:colOff>
      <xdr:row>37</xdr:row>
      <xdr:rowOff>18473</xdr:rowOff>
    </xdr:to>
    <xdr:cxnSp macro="">
      <xdr:nvCxnSpPr>
        <xdr:cNvPr id="298" name="直線コネクタ 297"/>
        <xdr:cNvCxnSpPr/>
      </xdr:nvCxnSpPr>
      <xdr:spPr>
        <a:xfrm flipV="1">
          <a:off x="6972300" y="6341732"/>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95072</xdr:rowOff>
    </xdr:from>
    <xdr:to>
      <xdr:col>15</xdr:col>
      <xdr:colOff>231775</xdr:colOff>
      <xdr:row>37</xdr:row>
      <xdr:rowOff>25222</xdr:rowOff>
    </xdr:to>
    <xdr:sp macro="" textlink="">
      <xdr:nvSpPr>
        <xdr:cNvPr id="308" name="円/楕円 307"/>
        <xdr:cNvSpPr/>
      </xdr:nvSpPr>
      <xdr:spPr>
        <a:xfrm>
          <a:off x="10426700" y="62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9999</xdr:rowOff>
    </xdr:from>
    <xdr:ext cx="534377" cy="259045"/>
    <xdr:sp macro="" textlink="">
      <xdr:nvSpPr>
        <xdr:cNvPr id="309" name="補助費等該当値テキスト"/>
        <xdr:cNvSpPr txBox="1"/>
      </xdr:nvSpPr>
      <xdr:spPr>
        <a:xfrm>
          <a:off x="10528300" y="61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53604</xdr:rowOff>
    </xdr:from>
    <xdr:to>
      <xdr:col>14</xdr:col>
      <xdr:colOff>79375</xdr:colOff>
      <xdr:row>36</xdr:row>
      <xdr:rowOff>155204</xdr:rowOff>
    </xdr:to>
    <xdr:sp macro="" textlink="">
      <xdr:nvSpPr>
        <xdr:cNvPr id="310" name="円/楕円 309"/>
        <xdr:cNvSpPr/>
      </xdr:nvSpPr>
      <xdr:spPr>
        <a:xfrm>
          <a:off x="9588500" y="62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146331</xdr:rowOff>
    </xdr:from>
    <xdr:ext cx="534377" cy="259045"/>
    <xdr:sp macro="" textlink="">
      <xdr:nvSpPr>
        <xdr:cNvPr id="311" name="テキスト ボックス 310"/>
        <xdr:cNvSpPr txBox="1"/>
      </xdr:nvSpPr>
      <xdr:spPr>
        <a:xfrm>
          <a:off x="9372111" y="631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111668</xdr:rowOff>
    </xdr:from>
    <xdr:to>
      <xdr:col>12</xdr:col>
      <xdr:colOff>561975</xdr:colOff>
      <xdr:row>37</xdr:row>
      <xdr:rowOff>41818</xdr:rowOff>
    </xdr:to>
    <xdr:sp macro="" textlink="">
      <xdr:nvSpPr>
        <xdr:cNvPr id="312" name="円/楕円 311"/>
        <xdr:cNvSpPr/>
      </xdr:nvSpPr>
      <xdr:spPr>
        <a:xfrm>
          <a:off x="8699500" y="62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32945</xdr:rowOff>
    </xdr:from>
    <xdr:ext cx="534377" cy="259045"/>
    <xdr:sp macro="" textlink="">
      <xdr:nvSpPr>
        <xdr:cNvPr id="313" name="テキスト ボックス 312"/>
        <xdr:cNvSpPr txBox="1"/>
      </xdr:nvSpPr>
      <xdr:spPr>
        <a:xfrm>
          <a:off x="8483111" y="637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118732</xdr:rowOff>
    </xdr:from>
    <xdr:to>
      <xdr:col>11</xdr:col>
      <xdr:colOff>358775</xdr:colOff>
      <xdr:row>37</xdr:row>
      <xdr:rowOff>48882</xdr:rowOff>
    </xdr:to>
    <xdr:sp macro="" textlink="">
      <xdr:nvSpPr>
        <xdr:cNvPr id="314" name="円/楕円 313"/>
        <xdr:cNvSpPr/>
      </xdr:nvSpPr>
      <xdr:spPr>
        <a:xfrm>
          <a:off x="7810500" y="62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40009</xdr:rowOff>
    </xdr:from>
    <xdr:ext cx="534377" cy="259045"/>
    <xdr:sp macro="" textlink="">
      <xdr:nvSpPr>
        <xdr:cNvPr id="315" name="テキスト ボックス 314"/>
        <xdr:cNvSpPr txBox="1"/>
      </xdr:nvSpPr>
      <xdr:spPr>
        <a:xfrm>
          <a:off x="7594111" y="63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139123</xdr:rowOff>
    </xdr:from>
    <xdr:to>
      <xdr:col>10</xdr:col>
      <xdr:colOff>155575</xdr:colOff>
      <xdr:row>37</xdr:row>
      <xdr:rowOff>69273</xdr:rowOff>
    </xdr:to>
    <xdr:sp macro="" textlink="">
      <xdr:nvSpPr>
        <xdr:cNvPr id="316" name="円/楕円 315"/>
        <xdr:cNvSpPr/>
      </xdr:nvSpPr>
      <xdr:spPr>
        <a:xfrm>
          <a:off x="6921500" y="63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60400</xdr:rowOff>
    </xdr:from>
    <xdr:ext cx="534377" cy="259045"/>
    <xdr:sp macro="" textlink="">
      <xdr:nvSpPr>
        <xdr:cNvPr id="317" name="テキスト ボックス 316"/>
        <xdr:cNvSpPr txBox="1"/>
      </xdr:nvSpPr>
      <xdr:spPr>
        <a:xfrm>
          <a:off x="6705111" y="640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136380</xdr:rowOff>
    </xdr:from>
    <xdr:to>
      <xdr:col>15</xdr:col>
      <xdr:colOff>180975</xdr:colOff>
      <xdr:row>55</xdr:row>
      <xdr:rowOff>155854</xdr:rowOff>
    </xdr:to>
    <xdr:cxnSp macro="">
      <xdr:nvCxnSpPr>
        <xdr:cNvPr id="348" name="直線コネクタ 347"/>
        <xdr:cNvCxnSpPr/>
      </xdr:nvCxnSpPr>
      <xdr:spPr>
        <a:xfrm>
          <a:off x="9639300" y="9566130"/>
          <a:ext cx="838200" cy="1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49"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136380</xdr:rowOff>
    </xdr:from>
    <xdr:to>
      <xdr:col>14</xdr:col>
      <xdr:colOff>28575</xdr:colOff>
      <xdr:row>56</xdr:row>
      <xdr:rowOff>48064</xdr:rowOff>
    </xdr:to>
    <xdr:cxnSp macro="">
      <xdr:nvCxnSpPr>
        <xdr:cNvPr id="351" name="直線コネクタ 350"/>
        <xdr:cNvCxnSpPr/>
      </xdr:nvCxnSpPr>
      <xdr:spPr>
        <a:xfrm flipV="1">
          <a:off x="8750300" y="9566130"/>
          <a:ext cx="8890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3" name="テキスト ボックス 352"/>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48064</xdr:rowOff>
    </xdr:from>
    <xdr:to>
      <xdr:col>12</xdr:col>
      <xdr:colOff>511175</xdr:colOff>
      <xdr:row>56</xdr:row>
      <xdr:rowOff>83127</xdr:rowOff>
    </xdr:to>
    <xdr:cxnSp macro="">
      <xdr:nvCxnSpPr>
        <xdr:cNvPr id="354" name="直線コネクタ 353"/>
        <xdr:cNvCxnSpPr/>
      </xdr:nvCxnSpPr>
      <xdr:spPr>
        <a:xfrm flipV="1">
          <a:off x="7861300" y="9649264"/>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83127</xdr:rowOff>
    </xdr:from>
    <xdr:to>
      <xdr:col>11</xdr:col>
      <xdr:colOff>307975</xdr:colOff>
      <xdr:row>57</xdr:row>
      <xdr:rowOff>89560</xdr:rowOff>
    </xdr:to>
    <xdr:cxnSp macro="">
      <xdr:nvCxnSpPr>
        <xdr:cNvPr id="357" name="直線コネクタ 356"/>
        <xdr:cNvCxnSpPr/>
      </xdr:nvCxnSpPr>
      <xdr:spPr>
        <a:xfrm flipV="1">
          <a:off x="6972300" y="9684327"/>
          <a:ext cx="889000" cy="17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105054</xdr:rowOff>
    </xdr:from>
    <xdr:to>
      <xdr:col>15</xdr:col>
      <xdr:colOff>231775</xdr:colOff>
      <xdr:row>56</xdr:row>
      <xdr:rowOff>35204</xdr:rowOff>
    </xdr:to>
    <xdr:sp macro="" textlink="">
      <xdr:nvSpPr>
        <xdr:cNvPr id="367" name="円/楕円 366"/>
        <xdr:cNvSpPr/>
      </xdr:nvSpPr>
      <xdr:spPr>
        <a:xfrm>
          <a:off x="10426700" y="95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127931</xdr:rowOff>
    </xdr:from>
    <xdr:ext cx="534377" cy="259045"/>
    <xdr:sp macro="" textlink="">
      <xdr:nvSpPr>
        <xdr:cNvPr id="368" name="普通建設事業費該当値テキスト"/>
        <xdr:cNvSpPr txBox="1"/>
      </xdr:nvSpPr>
      <xdr:spPr>
        <a:xfrm>
          <a:off x="10528300" y="93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57,766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85580</xdr:rowOff>
    </xdr:from>
    <xdr:to>
      <xdr:col>14</xdr:col>
      <xdr:colOff>79375</xdr:colOff>
      <xdr:row>56</xdr:row>
      <xdr:rowOff>15730</xdr:rowOff>
    </xdr:to>
    <xdr:sp macro="" textlink="">
      <xdr:nvSpPr>
        <xdr:cNvPr id="369" name="円/楕円 368"/>
        <xdr:cNvSpPr/>
      </xdr:nvSpPr>
      <xdr:spPr>
        <a:xfrm>
          <a:off x="9588500" y="9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32257</xdr:rowOff>
    </xdr:from>
    <xdr:ext cx="534377" cy="259045"/>
    <xdr:sp macro="" textlink="">
      <xdr:nvSpPr>
        <xdr:cNvPr id="370" name="テキスト ボックス 369"/>
        <xdr:cNvSpPr txBox="1"/>
      </xdr:nvSpPr>
      <xdr:spPr>
        <a:xfrm>
          <a:off x="9372111" y="92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168714</xdr:rowOff>
    </xdr:from>
    <xdr:to>
      <xdr:col>12</xdr:col>
      <xdr:colOff>561975</xdr:colOff>
      <xdr:row>56</xdr:row>
      <xdr:rowOff>98864</xdr:rowOff>
    </xdr:to>
    <xdr:sp macro="" textlink="">
      <xdr:nvSpPr>
        <xdr:cNvPr id="371" name="円/楕円 370"/>
        <xdr:cNvSpPr/>
      </xdr:nvSpPr>
      <xdr:spPr>
        <a:xfrm>
          <a:off x="8699500" y="95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89991</xdr:rowOff>
    </xdr:from>
    <xdr:ext cx="534377" cy="259045"/>
    <xdr:sp macro="" textlink="">
      <xdr:nvSpPr>
        <xdr:cNvPr id="372" name="テキスト ボックス 371"/>
        <xdr:cNvSpPr txBox="1"/>
      </xdr:nvSpPr>
      <xdr:spPr>
        <a:xfrm>
          <a:off x="8483111" y="96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32327</xdr:rowOff>
    </xdr:from>
    <xdr:to>
      <xdr:col>11</xdr:col>
      <xdr:colOff>358775</xdr:colOff>
      <xdr:row>56</xdr:row>
      <xdr:rowOff>133927</xdr:rowOff>
    </xdr:to>
    <xdr:sp macro="" textlink="">
      <xdr:nvSpPr>
        <xdr:cNvPr id="373" name="円/楕円 372"/>
        <xdr:cNvSpPr/>
      </xdr:nvSpPr>
      <xdr:spPr>
        <a:xfrm>
          <a:off x="7810500" y="96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125054</xdr:rowOff>
    </xdr:from>
    <xdr:ext cx="534377" cy="259045"/>
    <xdr:sp macro="" textlink="">
      <xdr:nvSpPr>
        <xdr:cNvPr id="374" name="テキスト ボックス 373"/>
        <xdr:cNvSpPr txBox="1"/>
      </xdr:nvSpPr>
      <xdr:spPr>
        <a:xfrm>
          <a:off x="7594111" y="9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38760</xdr:rowOff>
    </xdr:from>
    <xdr:to>
      <xdr:col>10</xdr:col>
      <xdr:colOff>155575</xdr:colOff>
      <xdr:row>57</xdr:row>
      <xdr:rowOff>140360</xdr:rowOff>
    </xdr:to>
    <xdr:sp macro="" textlink="">
      <xdr:nvSpPr>
        <xdr:cNvPr id="375" name="円/楕円 374"/>
        <xdr:cNvSpPr/>
      </xdr:nvSpPr>
      <xdr:spPr>
        <a:xfrm>
          <a:off x="6921500" y="98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131487</xdr:rowOff>
    </xdr:from>
    <xdr:ext cx="534377" cy="259045"/>
    <xdr:sp macro="" textlink="">
      <xdr:nvSpPr>
        <xdr:cNvPr id="376" name="テキスト ボックス 375"/>
        <xdr:cNvSpPr txBox="1"/>
      </xdr:nvSpPr>
      <xdr:spPr>
        <a:xfrm>
          <a:off x="6705111" y="990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147968</xdr:rowOff>
    </xdr:from>
    <xdr:to>
      <xdr:col>15</xdr:col>
      <xdr:colOff>180975</xdr:colOff>
      <xdr:row>76</xdr:row>
      <xdr:rowOff>70283</xdr:rowOff>
    </xdr:to>
    <xdr:cxnSp macro="">
      <xdr:nvCxnSpPr>
        <xdr:cNvPr id="405" name="直線コネクタ 404"/>
        <xdr:cNvCxnSpPr/>
      </xdr:nvCxnSpPr>
      <xdr:spPr>
        <a:xfrm flipV="1">
          <a:off x="9639300" y="12663818"/>
          <a:ext cx="838200" cy="43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123927</xdr:rowOff>
    </xdr:from>
    <xdr:to>
      <xdr:col>14</xdr:col>
      <xdr:colOff>28575</xdr:colOff>
      <xdr:row>76</xdr:row>
      <xdr:rowOff>70283</xdr:rowOff>
    </xdr:to>
    <xdr:cxnSp macro="">
      <xdr:nvCxnSpPr>
        <xdr:cNvPr id="408" name="直線コネクタ 407"/>
        <xdr:cNvCxnSpPr/>
      </xdr:nvCxnSpPr>
      <xdr:spPr>
        <a:xfrm>
          <a:off x="8750300" y="12982677"/>
          <a:ext cx="889000" cy="1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97168</xdr:rowOff>
    </xdr:from>
    <xdr:to>
      <xdr:col>15</xdr:col>
      <xdr:colOff>231775</xdr:colOff>
      <xdr:row>74</xdr:row>
      <xdr:rowOff>27318</xdr:rowOff>
    </xdr:to>
    <xdr:sp macro="" textlink="">
      <xdr:nvSpPr>
        <xdr:cNvPr id="418" name="円/楕円 417"/>
        <xdr:cNvSpPr/>
      </xdr:nvSpPr>
      <xdr:spPr>
        <a:xfrm>
          <a:off x="10426700" y="126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120045</xdr:rowOff>
    </xdr:from>
    <xdr:ext cx="534377" cy="259045"/>
    <xdr:sp macro="" textlink="">
      <xdr:nvSpPr>
        <xdr:cNvPr id="419" name="普通建設事業費 （ うち新規整備　）該当値テキスト"/>
        <xdr:cNvSpPr txBox="1"/>
      </xdr:nvSpPr>
      <xdr:spPr>
        <a:xfrm>
          <a:off x="10528300" y="124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19483</xdr:rowOff>
    </xdr:from>
    <xdr:to>
      <xdr:col>14</xdr:col>
      <xdr:colOff>79375</xdr:colOff>
      <xdr:row>76</xdr:row>
      <xdr:rowOff>121083</xdr:rowOff>
    </xdr:to>
    <xdr:sp macro="" textlink="">
      <xdr:nvSpPr>
        <xdr:cNvPr id="420" name="円/楕円 419"/>
        <xdr:cNvSpPr/>
      </xdr:nvSpPr>
      <xdr:spPr>
        <a:xfrm>
          <a:off x="9588500" y="130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112210</xdr:rowOff>
    </xdr:from>
    <xdr:ext cx="534377" cy="259045"/>
    <xdr:sp macro="" textlink="">
      <xdr:nvSpPr>
        <xdr:cNvPr id="421" name="テキスト ボックス 420"/>
        <xdr:cNvSpPr txBox="1"/>
      </xdr:nvSpPr>
      <xdr:spPr>
        <a:xfrm>
          <a:off x="9372111" y="131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73127</xdr:rowOff>
    </xdr:from>
    <xdr:to>
      <xdr:col>12</xdr:col>
      <xdr:colOff>561975</xdr:colOff>
      <xdr:row>76</xdr:row>
      <xdr:rowOff>3277</xdr:rowOff>
    </xdr:to>
    <xdr:sp macro="" textlink="">
      <xdr:nvSpPr>
        <xdr:cNvPr id="422" name="円/楕円 421"/>
        <xdr:cNvSpPr/>
      </xdr:nvSpPr>
      <xdr:spPr>
        <a:xfrm>
          <a:off x="8699500" y="12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165854</xdr:rowOff>
    </xdr:from>
    <xdr:ext cx="534377" cy="259045"/>
    <xdr:sp macro="" textlink="">
      <xdr:nvSpPr>
        <xdr:cNvPr id="423" name="テキスト ボックス 422"/>
        <xdr:cNvSpPr txBox="1"/>
      </xdr:nvSpPr>
      <xdr:spPr>
        <a:xfrm>
          <a:off x="8483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157911</xdr:rowOff>
    </xdr:from>
    <xdr:to>
      <xdr:col>15</xdr:col>
      <xdr:colOff>180975</xdr:colOff>
      <xdr:row>97</xdr:row>
      <xdr:rowOff>144565</xdr:rowOff>
    </xdr:to>
    <xdr:cxnSp macro="">
      <xdr:nvCxnSpPr>
        <xdr:cNvPr id="452" name="直線コネクタ 451"/>
        <xdr:cNvCxnSpPr/>
      </xdr:nvCxnSpPr>
      <xdr:spPr>
        <a:xfrm>
          <a:off x="9639300" y="16617111"/>
          <a:ext cx="838200" cy="1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157911</xdr:rowOff>
    </xdr:from>
    <xdr:to>
      <xdr:col>14</xdr:col>
      <xdr:colOff>28575</xdr:colOff>
      <xdr:row>97</xdr:row>
      <xdr:rowOff>67450</xdr:rowOff>
    </xdr:to>
    <xdr:cxnSp macro="">
      <xdr:nvCxnSpPr>
        <xdr:cNvPr id="455" name="直線コネクタ 454"/>
        <xdr:cNvCxnSpPr/>
      </xdr:nvCxnSpPr>
      <xdr:spPr>
        <a:xfrm flipV="1">
          <a:off x="8750300" y="16617111"/>
          <a:ext cx="8890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59" name="テキスト ボックス 458"/>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93765</xdr:rowOff>
    </xdr:from>
    <xdr:to>
      <xdr:col>15</xdr:col>
      <xdr:colOff>231775</xdr:colOff>
      <xdr:row>98</xdr:row>
      <xdr:rowOff>23915</xdr:rowOff>
    </xdr:to>
    <xdr:sp macro="" textlink="">
      <xdr:nvSpPr>
        <xdr:cNvPr id="465" name="円/楕円 464"/>
        <xdr:cNvSpPr/>
      </xdr:nvSpPr>
      <xdr:spPr>
        <a:xfrm>
          <a:off x="10426700" y="167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72192</xdr:rowOff>
    </xdr:from>
    <xdr:ext cx="534377" cy="259045"/>
    <xdr:sp macro="" textlink="">
      <xdr:nvSpPr>
        <xdr:cNvPr id="466" name="普通建設事業費 （ うち更新整備　）該当値テキスト"/>
        <xdr:cNvSpPr txBox="1"/>
      </xdr:nvSpPr>
      <xdr:spPr>
        <a:xfrm>
          <a:off x="10528300" y="167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107111</xdr:rowOff>
    </xdr:from>
    <xdr:to>
      <xdr:col>14</xdr:col>
      <xdr:colOff>79375</xdr:colOff>
      <xdr:row>97</xdr:row>
      <xdr:rowOff>37261</xdr:rowOff>
    </xdr:to>
    <xdr:sp macro="" textlink="">
      <xdr:nvSpPr>
        <xdr:cNvPr id="467" name="円/楕円 466"/>
        <xdr:cNvSpPr/>
      </xdr:nvSpPr>
      <xdr:spPr>
        <a:xfrm>
          <a:off x="9588500" y="165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53788</xdr:rowOff>
    </xdr:from>
    <xdr:ext cx="534377" cy="259045"/>
    <xdr:sp macro="" textlink="">
      <xdr:nvSpPr>
        <xdr:cNvPr id="468" name="テキスト ボックス 467"/>
        <xdr:cNvSpPr txBox="1"/>
      </xdr:nvSpPr>
      <xdr:spPr>
        <a:xfrm>
          <a:off x="9372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16650</xdr:rowOff>
    </xdr:from>
    <xdr:to>
      <xdr:col>12</xdr:col>
      <xdr:colOff>561975</xdr:colOff>
      <xdr:row>97</xdr:row>
      <xdr:rowOff>118250</xdr:rowOff>
    </xdr:to>
    <xdr:sp macro="" textlink="">
      <xdr:nvSpPr>
        <xdr:cNvPr id="469" name="円/楕円 468"/>
        <xdr:cNvSpPr/>
      </xdr:nvSpPr>
      <xdr:spPr>
        <a:xfrm>
          <a:off x="8699500" y="166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134777</xdr:rowOff>
    </xdr:from>
    <xdr:ext cx="534377" cy="259045"/>
    <xdr:sp macro="" textlink="">
      <xdr:nvSpPr>
        <xdr:cNvPr id="470" name="テキスト ボックス 469"/>
        <xdr:cNvSpPr txBox="1"/>
      </xdr:nvSpPr>
      <xdr:spPr>
        <a:xfrm>
          <a:off x="8483111" y="164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32421</xdr:rowOff>
    </xdr:from>
    <xdr:to>
      <xdr:col>23</xdr:col>
      <xdr:colOff>517525</xdr:colOff>
      <xdr:row>39</xdr:row>
      <xdr:rowOff>90061</xdr:rowOff>
    </xdr:to>
    <xdr:cxnSp macro="">
      <xdr:nvCxnSpPr>
        <xdr:cNvPr id="501" name="直線コネクタ 500"/>
        <xdr:cNvCxnSpPr/>
      </xdr:nvCxnSpPr>
      <xdr:spPr>
        <a:xfrm flipV="1">
          <a:off x="15481300" y="6718971"/>
          <a:ext cx="8382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61160</xdr:rowOff>
    </xdr:from>
    <xdr:to>
      <xdr:col>22</xdr:col>
      <xdr:colOff>365125</xdr:colOff>
      <xdr:row>39</xdr:row>
      <xdr:rowOff>90061</xdr:rowOff>
    </xdr:to>
    <xdr:cxnSp macro="">
      <xdr:nvCxnSpPr>
        <xdr:cNvPr id="504" name="直線コネクタ 503"/>
        <xdr:cNvCxnSpPr/>
      </xdr:nvCxnSpPr>
      <xdr:spPr>
        <a:xfrm>
          <a:off x="14592300" y="6747710"/>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61160</xdr:rowOff>
    </xdr:from>
    <xdr:to>
      <xdr:col>21</xdr:col>
      <xdr:colOff>161925</xdr:colOff>
      <xdr:row>39</xdr:row>
      <xdr:rowOff>87285</xdr:rowOff>
    </xdr:to>
    <xdr:cxnSp macro="">
      <xdr:nvCxnSpPr>
        <xdr:cNvPr id="507" name="直線コネクタ 506"/>
        <xdr:cNvCxnSpPr/>
      </xdr:nvCxnSpPr>
      <xdr:spPr>
        <a:xfrm flipV="1">
          <a:off x="13703300" y="67477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67038</xdr:rowOff>
    </xdr:from>
    <xdr:to>
      <xdr:col>19</xdr:col>
      <xdr:colOff>644525</xdr:colOff>
      <xdr:row>39</xdr:row>
      <xdr:rowOff>87285</xdr:rowOff>
    </xdr:to>
    <xdr:cxnSp macro="">
      <xdr:nvCxnSpPr>
        <xdr:cNvPr id="510" name="直線コネクタ 509"/>
        <xdr:cNvCxnSpPr/>
      </xdr:nvCxnSpPr>
      <xdr:spPr>
        <a:xfrm>
          <a:off x="12814300" y="6753588"/>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153071</xdr:rowOff>
    </xdr:from>
    <xdr:to>
      <xdr:col>23</xdr:col>
      <xdr:colOff>568325</xdr:colOff>
      <xdr:row>39</xdr:row>
      <xdr:rowOff>83221</xdr:rowOff>
    </xdr:to>
    <xdr:sp macro="" textlink="">
      <xdr:nvSpPr>
        <xdr:cNvPr id="520" name="円/楕円 519"/>
        <xdr:cNvSpPr/>
      </xdr:nvSpPr>
      <xdr:spPr>
        <a:xfrm>
          <a:off x="16268700" y="66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107822</xdr:rowOff>
    </xdr:from>
    <xdr:ext cx="378565" cy="259045"/>
    <xdr:sp macro="" textlink="">
      <xdr:nvSpPr>
        <xdr:cNvPr id="521" name="災害復旧事業費該当値テキスト"/>
        <xdr:cNvSpPr txBox="1"/>
      </xdr:nvSpPr>
      <xdr:spPr>
        <a:xfrm>
          <a:off x="16370300" y="662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39261</xdr:rowOff>
    </xdr:from>
    <xdr:to>
      <xdr:col>22</xdr:col>
      <xdr:colOff>415925</xdr:colOff>
      <xdr:row>39</xdr:row>
      <xdr:rowOff>140861</xdr:rowOff>
    </xdr:to>
    <xdr:sp macro="" textlink="">
      <xdr:nvSpPr>
        <xdr:cNvPr id="522" name="円/楕円 521"/>
        <xdr:cNvSpPr/>
      </xdr:nvSpPr>
      <xdr:spPr>
        <a:xfrm>
          <a:off x="15430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131988</xdr:rowOff>
    </xdr:from>
    <xdr:ext cx="313932" cy="259045"/>
    <xdr:sp macro="" textlink="">
      <xdr:nvSpPr>
        <xdr:cNvPr id="523" name="テキスト ボックス 522"/>
        <xdr:cNvSpPr txBox="1"/>
      </xdr:nvSpPr>
      <xdr:spPr>
        <a:xfrm>
          <a:off x="15324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10360</xdr:rowOff>
    </xdr:from>
    <xdr:to>
      <xdr:col>21</xdr:col>
      <xdr:colOff>212725</xdr:colOff>
      <xdr:row>39</xdr:row>
      <xdr:rowOff>111960</xdr:rowOff>
    </xdr:to>
    <xdr:sp macro="" textlink="">
      <xdr:nvSpPr>
        <xdr:cNvPr id="524" name="円/楕円 523"/>
        <xdr:cNvSpPr/>
      </xdr:nvSpPr>
      <xdr:spPr>
        <a:xfrm>
          <a:off x="14541500" y="66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103087</xdr:rowOff>
    </xdr:from>
    <xdr:ext cx="378565" cy="259045"/>
    <xdr:sp macro="" textlink="">
      <xdr:nvSpPr>
        <xdr:cNvPr id="525" name="テキスト ボックス 524"/>
        <xdr:cNvSpPr txBox="1"/>
      </xdr:nvSpPr>
      <xdr:spPr>
        <a:xfrm>
          <a:off x="14403017" y="6789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36485</xdr:rowOff>
    </xdr:from>
    <xdr:to>
      <xdr:col>20</xdr:col>
      <xdr:colOff>9525</xdr:colOff>
      <xdr:row>39</xdr:row>
      <xdr:rowOff>138085</xdr:rowOff>
    </xdr:to>
    <xdr:sp macro="" textlink="">
      <xdr:nvSpPr>
        <xdr:cNvPr id="526" name="円/楕円 525"/>
        <xdr:cNvSpPr/>
      </xdr:nvSpPr>
      <xdr:spPr>
        <a:xfrm>
          <a:off x="13652500" y="67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129212</xdr:rowOff>
    </xdr:from>
    <xdr:ext cx="313932" cy="259045"/>
    <xdr:sp macro="" textlink="">
      <xdr:nvSpPr>
        <xdr:cNvPr id="527" name="テキスト ボックス 526"/>
        <xdr:cNvSpPr txBox="1"/>
      </xdr:nvSpPr>
      <xdr:spPr>
        <a:xfrm>
          <a:off x="13546333" y="6815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16238</xdr:rowOff>
    </xdr:from>
    <xdr:to>
      <xdr:col>18</xdr:col>
      <xdr:colOff>492125</xdr:colOff>
      <xdr:row>39</xdr:row>
      <xdr:rowOff>117838</xdr:rowOff>
    </xdr:to>
    <xdr:sp macro="" textlink="">
      <xdr:nvSpPr>
        <xdr:cNvPr id="528" name="円/楕円 527"/>
        <xdr:cNvSpPr/>
      </xdr:nvSpPr>
      <xdr:spPr>
        <a:xfrm>
          <a:off x="12763500" y="6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108965</xdr:rowOff>
    </xdr:from>
    <xdr:ext cx="378565" cy="259045"/>
    <xdr:sp macro="" textlink="">
      <xdr:nvSpPr>
        <xdr:cNvPr id="529" name="テキスト ボックス 528"/>
        <xdr:cNvSpPr txBox="1"/>
      </xdr:nvSpPr>
      <xdr:spPr>
        <a:xfrm>
          <a:off x="12625017" y="679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60193</xdr:rowOff>
    </xdr:from>
    <xdr:to>
      <xdr:col>23</xdr:col>
      <xdr:colOff>517525</xdr:colOff>
      <xdr:row>77</xdr:row>
      <xdr:rowOff>7973</xdr:rowOff>
    </xdr:to>
    <xdr:cxnSp macro="">
      <xdr:nvCxnSpPr>
        <xdr:cNvPr id="607" name="直線コネクタ 606"/>
        <xdr:cNvCxnSpPr/>
      </xdr:nvCxnSpPr>
      <xdr:spPr>
        <a:xfrm>
          <a:off x="15481300" y="13090393"/>
          <a:ext cx="838200" cy="1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60193</xdr:rowOff>
    </xdr:from>
    <xdr:to>
      <xdr:col>22</xdr:col>
      <xdr:colOff>365125</xdr:colOff>
      <xdr:row>76</xdr:row>
      <xdr:rowOff>136781</xdr:rowOff>
    </xdr:to>
    <xdr:cxnSp macro="">
      <xdr:nvCxnSpPr>
        <xdr:cNvPr id="610" name="直線コネクタ 609"/>
        <xdr:cNvCxnSpPr/>
      </xdr:nvCxnSpPr>
      <xdr:spPr>
        <a:xfrm flipV="1">
          <a:off x="14592300" y="13090393"/>
          <a:ext cx="889000" cy="7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132964</xdr:rowOff>
    </xdr:from>
    <xdr:to>
      <xdr:col>21</xdr:col>
      <xdr:colOff>161925</xdr:colOff>
      <xdr:row>76</xdr:row>
      <xdr:rowOff>136781</xdr:rowOff>
    </xdr:to>
    <xdr:cxnSp macro="">
      <xdr:nvCxnSpPr>
        <xdr:cNvPr id="613" name="直線コネクタ 612"/>
        <xdr:cNvCxnSpPr/>
      </xdr:nvCxnSpPr>
      <xdr:spPr>
        <a:xfrm>
          <a:off x="13703300" y="13163164"/>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132964</xdr:rowOff>
    </xdr:from>
    <xdr:to>
      <xdr:col>19</xdr:col>
      <xdr:colOff>644525</xdr:colOff>
      <xdr:row>76</xdr:row>
      <xdr:rowOff>134731</xdr:rowOff>
    </xdr:to>
    <xdr:cxnSp macro="">
      <xdr:nvCxnSpPr>
        <xdr:cNvPr id="616" name="直線コネクタ 615"/>
        <xdr:cNvCxnSpPr/>
      </xdr:nvCxnSpPr>
      <xdr:spPr>
        <a:xfrm flipV="1">
          <a:off x="12814300" y="13163164"/>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128623</xdr:rowOff>
    </xdr:from>
    <xdr:to>
      <xdr:col>23</xdr:col>
      <xdr:colOff>568325</xdr:colOff>
      <xdr:row>77</xdr:row>
      <xdr:rowOff>58773</xdr:rowOff>
    </xdr:to>
    <xdr:sp macro="" textlink="">
      <xdr:nvSpPr>
        <xdr:cNvPr id="626" name="円/楕円 625"/>
        <xdr:cNvSpPr/>
      </xdr:nvSpPr>
      <xdr:spPr>
        <a:xfrm>
          <a:off x="16268700" y="131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151500</xdr:rowOff>
    </xdr:from>
    <xdr:ext cx="534377" cy="259045"/>
    <xdr:sp macro="" textlink="">
      <xdr:nvSpPr>
        <xdr:cNvPr id="627" name="公債費該当値テキスト"/>
        <xdr:cNvSpPr txBox="1"/>
      </xdr:nvSpPr>
      <xdr:spPr>
        <a:xfrm>
          <a:off x="16370300" y="1301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9393</xdr:rowOff>
    </xdr:from>
    <xdr:to>
      <xdr:col>22</xdr:col>
      <xdr:colOff>415925</xdr:colOff>
      <xdr:row>76</xdr:row>
      <xdr:rowOff>110993</xdr:rowOff>
    </xdr:to>
    <xdr:sp macro="" textlink="">
      <xdr:nvSpPr>
        <xdr:cNvPr id="628" name="円/楕円 627"/>
        <xdr:cNvSpPr/>
      </xdr:nvSpPr>
      <xdr:spPr>
        <a:xfrm>
          <a:off x="15430500" y="130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127520</xdr:rowOff>
    </xdr:from>
    <xdr:ext cx="534377" cy="259045"/>
    <xdr:sp macro="" textlink="">
      <xdr:nvSpPr>
        <xdr:cNvPr id="629" name="テキスト ボックス 628"/>
        <xdr:cNvSpPr txBox="1"/>
      </xdr:nvSpPr>
      <xdr:spPr>
        <a:xfrm>
          <a:off x="15214111" y="128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85981</xdr:rowOff>
    </xdr:from>
    <xdr:to>
      <xdr:col>21</xdr:col>
      <xdr:colOff>212725</xdr:colOff>
      <xdr:row>77</xdr:row>
      <xdr:rowOff>16131</xdr:rowOff>
    </xdr:to>
    <xdr:sp macro="" textlink="">
      <xdr:nvSpPr>
        <xdr:cNvPr id="630" name="円/楕円 629"/>
        <xdr:cNvSpPr/>
      </xdr:nvSpPr>
      <xdr:spPr>
        <a:xfrm>
          <a:off x="14541500" y="131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32659</xdr:rowOff>
    </xdr:from>
    <xdr:ext cx="534377" cy="259045"/>
    <xdr:sp macro="" textlink="">
      <xdr:nvSpPr>
        <xdr:cNvPr id="631" name="テキスト ボックス 630"/>
        <xdr:cNvSpPr txBox="1"/>
      </xdr:nvSpPr>
      <xdr:spPr>
        <a:xfrm>
          <a:off x="14325111" y="128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82164</xdr:rowOff>
    </xdr:from>
    <xdr:to>
      <xdr:col>20</xdr:col>
      <xdr:colOff>9525</xdr:colOff>
      <xdr:row>77</xdr:row>
      <xdr:rowOff>12314</xdr:rowOff>
    </xdr:to>
    <xdr:sp macro="" textlink="">
      <xdr:nvSpPr>
        <xdr:cNvPr id="632" name="円/楕円 631"/>
        <xdr:cNvSpPr/>
      </xdr:nvSpPr>
      <xdr:spPr>
        <a:xfrm>
          <a:off x="13652500" y="1311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28841</xdr:rowOff>
    </xdr:from>
    <xdr:ext cx="534377" cy="259045"/>
    <xdr:sp macro="" textlink="">
      <xdr:nvSpPr>
        <xdr:cNvPr id="633" name="テキスト ボックス 632"/>
        <xdr:cNvSpPr txBox="1"/>
      </xdr:nvSpPr>
      <xdr:spPr>
        <a:xfrm>
          <a:off x="13436111" y="128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83931</xdr:rowOff>
    </xdr:from>
    <xdr:to>
      <xdr:col>18</xdr:col>
      <xdr:colOff>492125</xdr:colOff>
      <xdr:row>77</xdr:row>
      <xdr:rowOff>14081</xdr:rowOff>
    </xdr:to>
    <xdr:sp macro="" textlink="">
      <xdr:nvSpPr>
        <xdr:cNvPr id="634" name="円/楕円 633"/>
        <xdr:cNvSpPr/>
      </xdr:nvSpPr>
      <xdr:spPr>
        <a:xfrm>
          <a:off x="12763500" y="131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30609</xdr:rowOff>
    </xdr:from>
    <xdr:ext cx="534377" cy="259045"/>
    <xdr:sp macro="" textlink="">
      <xdr:nvSpPr>
        <xdr:cNvPr id="635" name="テキスト ボックス 634"/>
        <xdr:cNvSpPr txBox="1"/>
      </xdr:nvSpPr>
      <xdr:spPr>
        <a:xfrm>
          <a:off x="12547111" y="1288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63309</xdr:rowOff>
    </xdr:from>
    <xdr:to>
      <xdr:col>23</xdr:col>
      <xdr:colOff>517525</xdr:colOff>
      <xdr:row>98</xdr:row>
      <xdr:rowOff>163437</xdr:rowOff>
    </xdr:to>
    <xdr:cxnSp macro="">
      <xdr:nvCxnSpPr>
        <xdr:cNvPr id="664" name="直線コネクタ 663"/>
        <xdr:cNvCxnSpPr/>
      </xdr:nvCxnSpPr>
      <xdr:spPr>
        <a:xfrm flipV="1">
          <a:off x="15481300" y="16693959"/>
          <a:ext cx="838200" cy="27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8637</xdr:rowOff>
    </xdr:from>
    <xdr:to>
      <xdr:col>22</xdr:col>
      <xdr:colOff>365125</xdr:colOff>
      <xdr:row>98</xdr:row>
      <xdr:rowOff>163437</xdr:rowOff>
    </xdr:to>
    <xdr:cxnSp macro="">
      <xdr:nvCxnSpPr>
        <xdr:cNvPr id="667" name="直線コネクタ 666"/>
        <xdr:cNvCxnSpPr/>
      </xdr:nvCxnSpPr>
      <xdr:spPr>
        <a:xfrm>
          <a:off x="14592300" y="16810737"/>
          <a:ext cx="889000" cy="15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85674</xdr:rowOff>
    </xdr:from>
    <xdr:to>
      <xdr:col>21</xdr:col>
      <xdr:colOff>161925</xdr:colOff>
      <xdr:row>98</xdr:row>
      <xdr:rowOff>8637</xdr:rowOff>
    </xdr:to>
    <xdr:cxnSp macro="">
      <xdr:nvCxnSpPr>
        <xdr:cNvPr id="670" name="直線コネクタ 669"/>
        <xdr:cNvCxnSpPr/>
      </xdr:nvCxnSpPr>
      <xdr:spPr>
        <a:xfrm>
          <a:off x="13703300" y="16544874"/>
          <a:ext cx="889000" cy="26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85674</xdr:rowOff>
    </xdr:from>
    <xdr:to>
      <xdr:col>19</xdr:col>
      <xdr:colOff>644525</xdr:colOff>
      <xdr:row>97</xdr:row>
      <xdr:rowOff>23037</xdr:rowOff>
    </xdr:to>
    <xdr:cxnSp macro="">
      <xdr:nvCxnSpPr>
        <xdr:cNvPr id="673" name="直線コネクタ 672"/>
        <xdr:cNvCxnSpPr/>
      </xdr:nvCxnSpPr>
      <xdr:spPr>
        <a:xfrm flipV="1">
          <a:off x="12814300" y="16544874"/>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12509</xdr:rowOff>
    </xdr:from>
    <xdr:to>
      <xdr:col>23</xdr:col>
      <xdr:colOff>568325</xdr:colOff>
      <xdr:row>97</xdr:row>
      <xdr:rowOff>114109</xdr:rowOff>
    </xdr:to>
    <xdr:sp macro="" textlink="">
      <xdr:nvSpPr>
        <xdr:cNvPr id="683" name="円/楕円 682"/>
        <xdr:cNvSpPr/>
      </xdr:nvSpPr>
      <xdr:spPr>
        <a:xfrm>
          <a:off x="16268700" y="166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162386</xdr:rowOff>
    </xdr:from>
    <xdr:ext cx="469744" cy="259045"/>
    <xdr:sp macro="" textlink="">
      <xdr:nvSpPr>
        <xdr:cNvPr id="684" name="積立金該当値テキスト"/>
        <xdr:cNvSpPr txBox="1"/>
      </xdr:nvSpPr>
      <xdr:spPr>
        <a:xfrm>
          <a:off x="16370300" y="1662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112637</xdr:rowOff>
    </xdr:from>
    <xdr:to>
      <xdr:col>22</xdr:col>
      <xdr:colOff>415925</xdr:colOff>
      <xdr:row>99</xdr:row>
      <xdr:rowOff>42787</xdr:rowOff>
    </xdr:to>
    <xdr:sp macro="" textlink="">
      <xdr:nvSpPr>
        <xdr:cNvPr id="685" name="円/楕円 684"/>
        <xdr:cNvSpPr/>
      </xdr:nvSpPr>
      <xdr:spPr>
        <a:xfrm>
          <a:off x="15430500" y="169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33914</xdr:rowOff>
    </xdr:from>
    <xdr:ext cx="469744" cy="259045"/>
    <xdr:sp macro="" textlink="">
      <xdr:nvSpPr>
        <xdr:cNvPr id="686" name="テキスト ボックス 685"/>
        <xdr:cNvSpPr txBox="1"/>
      </xdr:nvSpPr>
      <xdr:spPr>
        <a:xfrm>
          <a:off x="15246427" y="170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129287</xdr:rowOff>
    </xdr:from>
    <xdr:to>
      <xdr:col>21</xdr:col>
      <xdr:colOff>212725</xdr:colOff>
      <xdr:row>98</xdr:row>
      <xdr:rowOff>59437</xdr:rowOff>
    </xdr:to>
    <xdr:sp macro="" textlink="">
      <xdr:nvSpPr>
        <xdr:cNvPr id="687" name="円/楕円 686"/>
        <xdr:cNvSpPr/>
      </xdr:nvSpPr>
      <xdr:spPr>
        <a:xfrm>
          <a:off x="14541500" y="167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50564</xdr:rowOff>
    </xdr:from>
    <xdr:ext cx="469744" cy="259045"/>
    <xdr:sp macro="" textlink="">
      <xdr:nvSpPr>
        <xdr:cNvPr id="688" name="テキスト ボックス 687"/>
        <xdr:cNvSpPr txBox="1"/>
      </xdr:nvSpPr>
      <xdr:spPr>
        <a:xfrm>
          <a:off x="14357427" y="1685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34874</xdr:rowOff>
    </xdr:from>
    <xdr:to>
      <xdr:col>20</xdr:col>
      <xdr:colOff>9525</xdr:colOff>
      <xdr:row>96</xdr:row>
      <xdr:rowOff>136474</xdr:rowOff>
    </xdr:to>
    <xdr:sp macro="" textlink="">
      <xdr:nvSpPr>
        <xdr:cNvPr id="689" name="円/楕円 688"/>
        <xdr:cNvSpPr/>
      </xdr:nvSpPr>
      <xdr:spPr>
        <a:xfrm>
          <a:off x="13652500" y="164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127601</xdr:rowOff>
    </xdr:from>
    <xdr:ext cx="534377" cy="259045"/>
    <xdr:sp macro="" textlink="">
      <xdr:nvSpPr>
        <xdr:cNvPr id="690" name="テキスト ボックス 689"/>
        <xdr:cNvSpPr txBox="1"/>
      </xdr:nvSpPr>
      <xdr:spPr>
        <a:xfrm>
          <a:off x="13436111" y="165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143687</xdr:rowOff>
    </xdr:from>
    <xdr:to>
      <xdr:col>18</xdr:col>
      <xdr:colOff>492125</xdr:colOff>
      <xdr:row>97</xdr:row>
      <xdr:rowOff>73837</xdr:rowOff>
    </xdr:to>
    <xdr:sp macro="" textlink="">
      <xdr:nvSpPr>
        <xdr:cNvPr id="691" name="円/楕円 690"/>
        <xdr:cNvSpPr/>
      </xdr:nvSpPr>
      <xdr:spPr>
        <a:xfrm>
          <a:off x="12763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90364</xdr:rowOff>
    </xdr:from>
    <xdr:ext cx="469744" cy="259045"/>
    <xdr:sp macro="" textlink="">
      <xdr:nvSpPr>
        <xdr:cNvPr id="692" name="テキスト ボックス 691"/>
        <xdr:cNvSpPr txBox="1"/>
      </xdr:nvSpPr>
      <xdr:spPr>
        <a:xfrm>
          <a:off x="12579427" y="163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130654</xdr:rowOff>
    </xdr:from>
    <xdr:to>
      <xdr:col>32</xdr:col>
      <xdr:colOff>187325</xdr:colOff>
      <xdr:row>58</xdr:row>
      <xdr:rowOff>131013</xdr:rowOff>
    </xdr:to>
    <xdr:cxnSp macro="">
      <xdr:nvCxnSpPr>
        <xdr:cNvPr id="778" name="直線コネクタ 777"/>
        <xdr:cNvCxnSpPr/>
      </xdr:nvCxnSpPr>
      <xdr:spPr>
        <a:xfrm>
          <a:off x="21323300" y="10074754"/>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70528</xdr:rowOff>
    </xdr:from>
    <xdr:ext cx="469744" cy="259045"/>
    <xdr:sp macro="" textlink="">
      <xdr:nvSpPr>
        <xdr:cNvPr id="779" name="貸付金平均値テキスト"/>
        <xdr:cNvSpPr txBox="1"/>
      </xdr:nvSpPr>
      <xdr:spPr>
        <a:xfrm>
          <a:off x="22212300" y="1001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9169</xdr:rowOff>
    </xdr:from>
    <xdr:to>
      <xdr:col>31</xdr:col>
      <xdr:colOff>34925</xdr:colOff>
      <xdr:row>58</xdr:row>
      <xdr:rowOff>130654</xdr:rowOff>
    </xdr:to>
    <xdr:cxnSp macro="">
      <xdr:nvCxnSpPr>
        <xdr:cNvPr id="781" name="直線コネクタ 780"/>
        <xdr:cNvCxnSpPr/>
      </xdr:nvCxnSpPr>
      <xdr:spPr>
        <a:xfrm>
          <a:off x="20434300" y="9781819"/>
          <a:ext cx="889000" cy="29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33397</xdr:rowOff>
    </xdr:from>
    <xdr:ext cx="469744" cy="259045"/>
    <xdr:sp macro="" textlink="">
      <xdr:nvSpPr>
        <xdr:cNvPr id="783" name="テキスト ボックス 782"/>
        <xdr:cNvSpPr txBox="1"/>
      </xdr:nvSpPr>
      <xdr:spPr>
        <a:xfrm>
          <a:off x="21088427"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9169</xdr:rowOff>
    </xdr:from>
    <xdr:to>
      <xdr:col>29</xdr:col>
      <xdr:colOff>517525</xdr:colOff>
      <xdr:row>58</xdr:row>
      <xdr:rowOff>130229</xdr:rowOff>
    </xdr:to>
    <xdr:cxnSp macro="">
      <xdr:nvCxnSpPr>
        <xdr:cNvPr id="784" name="直線コネクタ 783"/>
        <xdr:cNvCxnSpPr/>
      </xdr:nvCxnSpPr>
      <xdr:spPr>
        <a:xfrm flipV="1">
          <a:off x="19545300" y="9781819"/>
          <a:ext cx="889000" cy="29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86" name="テキスト ボックス 785"/>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130229</xdr:rowOff>
    </xdr:from>
    <xdr:to>
      <xdr:col>28</xdr:col>
      <xdr:colOff>314325</xdr:colOff>
      <xdr:row>58</xdr:row>
      <xdr:rowOff>130915</xdr:rowOff>
    </xdr:to>
    <xdr:cxnSp macro="">
      <xdr:nvCxnSpPr>
        <xdr:cNvPr id="787" name="直線コネクタ 786"/>
        <xdr:cNvCxnSpPr/>
      </xdr:nvCxnSpPr>
      <xdr:spPr>
        <a:xfrm flipV="1">
          <a:off x="18656300" y="1007432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80213</xdr:rowOff>
    </xdr:from>
    <xdr:to>
      <xdr:col>32</xdr:col>
      <xdr:colOff>238125</xdr:colOff>
      <xdr:row>59</xdr:row>
      <xdr:rowOff>10363</xdr:rowOff>
    </xdr:to>
    <xdr:sp macro="" textlink="">
      <xdr:nvSpPr>
        <xdr:cNvPr id="797" name="円/楕円 796"/>
        <xdr:cNvSpPr/>
      </xdr:nvSpPr>
      <xdr:spPr>
        <a:xfrm>
          <a:off x="22110700" y="100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103090</xdr:rowOff>
    </xdr:from>
    <xdr:ext cx="469744" cy="259045"/>
    <xdr:sp macro="" textlink="">
      <xdr:nvSpPr>
        <xdr:cNvPr id="798" name="貸付金該当値テキスト"/>
        <xdr:cNvSpPr txBox="1"/>
      </xdr:nvSpPr>
      <xdr:spPr>
        <a:xfrm>
          <a:off x="22212300" y="987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79854</xdr:rowOff>
    </xdr:from>
    <xdr:to>
      <xdr:col>31</xdr:col>
      <xdr:colOff>85725</xdr:colOff>
      <xdr:row>59</xdr:row>
      <xdr:rowOff>10004</xdr:rowOff>
    </xdr:to>
    <xdr:sp macro="" textlink="">
      <xdr:nvSpPr>
        <xdr:cNvPr id="799" name="円/楕円 798"/>
        <xdr:cNvSpPr/>
      </xdr:nvSpPr>
      <xdr:spPr>
        <a:xfrm>
          <a:off x="21272500" y="100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26531</xdr:rowOff>
    </xdr:from>
    <xdr:ext cx="469744" cy="259045"/>
    <xdr:sp macro="" textlink="">
      <xdr:nvSpPr>
        <xdr:cNvPr id="800" name="テキスト ボックス 799"/>
        <xdr:cNvSpPr txBox="1"/>
      </xdr:nvSpPr>
      <xdr:spPr>
        <a:xfrm>
          <a:off x="21088427" y="979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129819</xdr:rowOff>
    </xdr:from>
    <xdr:to>
      <xdr:col>29</xdr:col>
      <xdr:colOff>568325</xdr:colOff>
      <xdr:row>57</xdr:row>
      <xdr:rowOff>59969</xdr:rowOff>
    </xdr:to>
    <xdr:sp macro="" textlink="">
      <xdr:nvSpPr>
        <xdr:cNvPr id="801" name="円/楕円 800"/>
        <xdr:cNvSpPr/>
      </xdr:nvSpPr>
      <xdr:spPr>
        <a:xfrm>
          <a:off x="20383500" y="97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76496</xdr:rowOff>
    </xdr:from>
    <xdr:ext cx="534377" cy="259045"/>
    <xdr:sp macro="" textlink="">
      <xdr:nvSpPr>
        <xdr:cNvPr id="802" name="テキスト ボックス 801"/>
        <xdr:cNvSpPr txBox="1"/>
      </xdr:nvSpPr>
      <xdr:spPr>
        <a:xfrm>
          <a:off x="20167111" y="9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79429</xdr:rowOff>
    </xdr:from>
    <xdr:to>
      <xdr:col>28</xdr:col>
      <xdr:colOff>365125</xdr:colOff>
      <xdr:row>59</xdr:row>
      <xdr:rowOff>9579</xdr:rowOff>
    </xdr:to>
    <xdr:sp macro="" textlink="">
      <xdr:nvSpPr>
        <xdr:cNvPr id="803" name="円/楕円 802"/>
        <xdr:cNvSpPr/>
      </xdr:nvSpPr>
      <xdr:spPr>
        <a:xfrm>
          <a:off x="19494500" y="100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706</xdr:rowOff>
    </xdr:from>
    <xdr:ext cx="469744" cy="259045"/>
    <xdr:sp macro="" textlink="">
      <xdr:nvSpPr>
        <xdr:cNvPr id="804" name="テキスト ボックス 803"/>
        <xdr:cNvSpPr txBox="1"/>
      </xdr:nvSpPr>
      <xdr:spPr>
        <a:xfrm>
          <a:off x="19310427" y="1011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80115</xdr:rowOff>
    </xdr:from>
    <xdr:to>
      <xdr:col>27</xdr:col>
      <xdr:colOff>161925</xdr:colOff>
      <xdr:row>59</xdr:row>
      <xdr:rowOff>10265</xdr:rowOff>
    </xdr:to>
    <xdr:sp macro="" textlink="">
      <xdr:nvSpPr>
        <xdr:cNvPr id="805" name="円/楕円 804"/>
        <xdr:cNvSpPr/>
      </xdr:nvSpPr>
      <xdr:spPr>
        <a:xfrm>
          <a:off x="18605500" y="100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1392</xdr:rowOff>
    </xdr:from>
    <xdr:ext cx="469744" cy="259045"/>
    <xdr:sp macro="" textlink="">
      <xdr:nvSpPr>
        <xdr:cNvPr id="806" name="テキスト ボックス 805"/>
        <xdr:cNvSpPr txBox="1"/>
      </xdr:nvSpPr>
      <xdr:spPr>
        <a:xfrm>
          <a:off x="18421427" y="1011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113998</xdr:rowOff>
    </xdr:from>
    <xdr:to>
      <xdr:col>32</xdr:col>
      <xdr:colOff>187325</xdr:colOff>
      <xdr:row>74</xdr:row>
      <xdr:rowOff>156518</xdr:rowOff>
    </xdr:to>
    <xdr:cxnSp macro="">
      <xdr:nvCxnSpPr>
        <xdr:cNvPr id="838" name="直線コネクタ 837"/>
        <xdr:cNvCxnSpPr/>
      </xdr:nvCxnSpPr>
      <xdr:spPr>
        <a:xfrm flipV="1">
          <a:off x="21323300" y="12801298"/>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128792</xdr:rowOff>
    </xdr:from>
    <xdr:to>
      <xdr:col>31</xdr:col>
      <xdr:colOff>34925</xdr:colOff>
      <xdr:row>74</xdr:row>
      <xdr:rowOff>156518</xdr:rowOff>
    </xdr:to>
    <xdr:cxnSp macro="">
      <xdr:nvCxnSpPr>
        <xdr:cNvPr id="841" name="直線コネクタ 840"/>
        <xdr:cNvCxnSpPr/>
      </xdr:nvCxnSpPr>
      <xdr:spPr>
        <a:xfrm>
          <a:off x="20434300" y="12816092"/>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128792</xdr:rowOff>
    </xdr:from>
    <xdr:to>
      <xdr:col>29</xdr:col>
      <xdr:colOff>517525</xdr:colOff>
      <xdr:row>74</xdr:row>
      <xdr:rowOff>137185</xdr:rowOff>
    </xdr:to>
    <xdr:cxnSp macro="">
      <xdr:nvCxnSpPr>
        <xdr:cNvPr id="844" name="直線コネクタ 843"/>
        <xdr:cNvCxnSpPr/>
      </xdr:nvCxnSpPr>
      <xdr:spPr>
        <a:xfrm flipV="1">
          <a:off x="19545300" y="12816092"/>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137185</xdr:rowOff>
    </xdr:from>
    <xdr:to>
      <xdr:col>28</xdr:col>
      <xdr:colOff>314325</xdr:colOff>
      <xdr:row>74</xdr:row>
      <xdr:rowOff>169908</xdr:rowOff>
    </xdr:to>
    <xdr:cxnSp macro="">
      <xdr:nvCxnSpPr>
        <xdr:cNvPr id="847" name="直線コネクタ 846"/>
        <xdr:cNvCxnSpPr/>
      </xdr:nvCxnSpPr>
      <xdr:spPr>
        <a:xfrm flipV="1">
          <a:off x="18656300" y="12824485"/>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63198</xdr:rowOff>
    </xdr:from>
    <xdr:to>
      <xdr:col>32</xdr:col>
      <xdr:colOff>238125</xdr:colOff>
      <xdr:row>74</xdr:row>
      <xdr:rowOff>164798</xdr:rowOff>
    </xdr:to>
    <xdr:sp macro="" textlink="">
      <xdr:nvSpPr>
        <xdr:cNvPr id="857" name="円/楕円 856"/>
        <xdr:cNvSpPr/>
      </xdr:nvSpPr>
      <xdr:spPr>
        <a:xfrm>
          <a:off x="22110700" y="127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86075</xdr:rowOff>
    </xdr:from>
    <xdr:ext cx="534377" cy="259045"/>
    <xdr:sp macro="" textlink="">
      <xdr:nvSpPr>
        <xdr:cNvPr id="858" name="繰出金該当値テキスト"/>
        <xdr:cNvSpPr txBox="1"/>
      </xdr:nvSpPr>
      <xdr:spPr>
        <a:xfrm>
          <a:off x="22212300" y="1260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105718</xdr:rowOff>
    </xdr:from>
    <xdr:to>
      <xdr:col>31</xdr:col>
      <xdr:colOff>85725</xdr:colOff>
      <xdr:row>75</xdr:row>
      <xdr:rowOff>35868</xdr:rowOff>
    </xdr:to>
    <xdr:sp macro="" textlink="">
      <xdr:nvSpPr>
        <xdr:cNvPr id="859" name="円/楕円 858"/>
        <xdr:cNvSpPr/>
      </xdr:nvSpPr>
      <xdr:spPr>
        <a:xfrm>
          <a:off x="21272500" y="127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52395</xdr:rowOff>
    </xdr:from>
    <xdr:ext cx="534377" cy="259045"/>
    <xdr:sp macro="" textlink="">
      <xdr:nvSpPr>
        <xdr:cNvPr id="860" name="テキスト ボックス 859"/>
        <xdr:cNvSpPr txBox="1"/>
      </xdr:nvSpPr>
      <xdr:spPr>
        <a:xfrm>
          <a:off x="21056111" y="125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77992</xdr:rowOff>
    </xdr:from>
    <xdr:to>
      <xdr:col>29</xdr:col>
      <xdr:colOff>568325</xdr:colOff>
      <xdr:row>75</xdr:row>
      <xdr:rowOff>8142</xdr:rowOff>
    </xdr:to>
    <xdr:sp macro="" textlink="">
      <xdr:nvSpPr>
        <xdr:cNvPr id="861" name="円/楕円 860"/>
        <xdr:cNvSpPr/>
      </xdr:nvSpPr>
      <xdr:spPr>
        <a:xfrm>
          <a:off x="20383500" y="1276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24669</xdr:rowOff>
    </xdr:from>
    <xdr:ext cx="534377" cy="259045"/>
    <xdr:sp macro="" textlink="">
      <xdr:nvSpPr>
        <xdr:cNvPr id="862" name="テキスト ボックス 861"/>
        <xdr:cNvSpPr txBox="1"/>
      </xdr:nvSpPr>
      <xdr:spPr>
        <a:xfrm>
          <a:off x="20167111" y="1254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86385</xdr:rowOff>
    </xdr:from>
    <xdr:to>
      <xdr:col>28</xdr:col>
      <xdr:colOff>365125</xdr:colOff>
      <xdr:row>75</xdr:row>
      <xdr:rowOff>16535</xdr:rowOff>
    </xdr:to>
    <xdr:sp macro="" textlink="">
      <xdr:nvSpPr>
        <xdr:cNvPr id="863" name="円/楕円 862"/>
        <xdr:cNvSpPr/>
      </xdr:nvSpPr>
      <xdr:spPr>
        <a:xfrm>
          <a:off x="19494500" y="127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33062</xdr:rowOff>
    </xdr:from>
    <xdr:ext cx="534377" cy="259045"/>
    <xdr:sp macro="" textlink="">
      <xdr:nvSpPr>
        <xdr:cNvPr id="864" name="テキスト ボックス 863"/>
        <xdr:cNvSpPr txBox="1"/>
      </xdr:nvSpPr>
      <xdr:spPr>
        <a:xfrm>
          <a:off x="19278111" y="125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119108</xdr:rowOff>
    </xdr:from>
    <xdr:to>
      <xdr:col>27</xdr:col>
      <xdr:colOff>161925</xdr:colOff>
      <xdr:row>75</xdr:row>
      <xdr:rowOff>49258</xdr:rowOff>
    </xdr:to>
    <xdr:sp macro="" textlink="">
      <xdr:nvSpPr>
        <xdr:cNvPr id="865" name="円/楕円 864"/>
        <xdr:cNvSpPr/>
      </xdr:nvSpPr>
      <xdr:spPr>
        <a:xfrm>
          <a:off x="18605500" y="128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65785</xdr:rowOff>
    </xdr:from>
    <xdr:ext cx="534377" cy="259045"/>
    <xdr:sp macro="" textlink="">
      <xdr:nvSpPr>
        <xdr:cNvPr id="866" name="テキスト ボックス 865"/>
        <xdr:cNvSpPr txBox="1"/>
      </xdr:nvSpPr>
      <xdr:spPr>
        <a:xfrm>
          <a:off x="18389111" y="1258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b="0" i="0" baseline="0">
              <a:solidFill>
                <a:schemeClr val="dk1"/>
              </a:solidFill>
              <a:effectLst/>
              <a:latin typeface="+mn-lt"/>
              <a:ea typeface="+mn-ea"/>
              <a:cs typeface="+mn-cs"/>
            </a:rPr>
            <a:t>歳出決算総額は、住民</a:t>
          </a:r>
          <a:r>
            <a:rPr kumimoji="1" lang="ja-JP" altLang="en-US" sz="1300" b="0" i="0" baseline="0">
              <a:solidFill>
                <a:schemeClr val="dk1"/>
              </a:solidFill>
              <a:effectLst/>
              <a:latin typeface="+mn-lt"/>
              <a:ea typeface="+mn-ea"/>
              <a:cs typeface="+mn-cs"/>
            </a:rPr>
            <a:t>１</a:t>
          </a:r>
          <a:r>
            <a:rPr kumimoji="1" lang="ja-JP" altLang="ja-JP" sz="1300" b="0" i="0" baseline="0">
              <a:solidFill>
                <a:schemeClr val="dk1"/>
              </a:solidFill>
              <a:effectLst/>
              <a:latin typeface="+mn-lt"/>
              <a:ea typeface="+mn-ea"/>
              <a:cs typeface="+mn-cs"/>
            </a:rPr>
            <a:t>人当たり</a:t>
          </a:r>
          <a:r>
            <a:rPr kumimoji="1" lang="ja-JP" altLang="en-US" sz="1300" b="0" i="0" baseline="0">
              <a:solidFill>
                <a:schemeClr val="dk1"/>
              </a:solidFill>
              <a:effectLst/>
              <a:latin typeface="+mn-lt"/>
              <a:ea typeface="+mn-ea"/>
              <a:cs typeface="+mn-cs"/>
            </a:rPr>
            <a:t>３９８</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８３</a:t>
          </a:r>
          <a:r>
            <a:rPr kumimoji="1" lang="ja-JP" altLang="ja-JP" sz="1300" b="0" i="0" baseline="0">
              <a:solidFill>
                <a:schemeClr val="dk1"/>
              </a:solidFill>
              <a:effectLst/>
              <a:latin typeface="+mn-lt"/>
              <a:ea typeface="+mn-ea"/>
              <a:cs typeface="+mn-cs"/>
            </a:rPr>
            <a:t>２円となっている。主な構成項目である人件費は、市町村合併に伴う地理的条件（広大な市有面積）による、総合支所、保育園、消防などの組織体制（職員配置）の要因により、住民１人当たり７５，</a:t>
          </a:r>
          <a:r>
            <a:rPr kumimoji="1" lang="ja-JP" altLang="en-US" sz="1300" b="0" i="0" baseline="0">
              <a:solidFill>
                <a:schemeClr val="dk1"/>
              </a:solidFill>
              <a:effectLst/>
              <a:latin typeface="+mn-lt"/>
              <a:ea typeface="+mn-ea"/>
              <a:cs typeface="+mn-cs"/>
            </a:rPr>
            <a:t>１２２</a:t>
          </a:r>
          <a:r>
            <a:rPr kumimoji="1" lang="ja-JP" altLang="ja-JP" sz="1300" b="0" i="0" baseline="0">
              <a:solidFill>
                <a:schemeClr val="dk1"/>
              </a:solidFill>
              <a:effectLst/>
              <a:latin typeface="+mn-lt"/>
              <a:ea typeface="+mn-ea"/>
              <a:cs typeface="+mn-cs"/>
            </a:rPr>
            <a:t>円となっており、全国平均、類似団体平均と比較して高い水準となっている。今後も、民間で実施可能な事務については、民間事業者等を活用した行政サービスの提供を推進しコスト削減を図</a:t>
          </a:r>
          <a:r>
            <a:rPr kumimoji="1" lang="ja-JP" altLang="en-US" sz="1300" b="0" i="0" baseline="0">
              <a:solidFill>
                <a:schemeClr val="dk1"/>
              </a:solidFill>
              <a:effectLst/>
              <a:latin typeface="+mn-lt"/>
              <a:ea typeface="+mn-ea"/>
              <a:cs typeface="+mn-cs"/>
            </a:rPr>
            <a:t>る</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116,150
489.48
47,174,293
46,779,757
178,619
27,256,075
55,127,857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53594</xdr:rowOff>
    </xdr:from>
    <xdr:to>
      <xdr:col>6</xdr:col>
      <xdr:colOff>511175</xdr:colOff>
      <xdr:row>34</xdr:row>
      <xdr:rowOff>96266</xdr:rowOff>
    </xdr:to>
    <xdr:cxnSp macro="">
      <xdr:nvCxnSpPr>
        <xdr:cNvPr id="61" name="直線コネクタ 60"/>
        <xdr:cNvCxnSpPr/>
      </xdr:nvCxnSpPr>
      <xdr:spPr>
        <a:xfrm>
          <a:off x="3797300" y="5711444"/>
          <a:ext cx="8382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53594</xdr:rowOff>
    </xdr:from>
    <xdr:to>
      <xdr:col>5</xdr:col>
      <xdr:colOff>358775</xdr:colOff>
      <xdr:row>33</xdr:row>
      <xdr:rowOff>113792</xdr:rowOff>
    </xdr:to>
    <xdr:cxnSp macro="">
      <xdr:nvCxnSpPr>
        <xdr:cNvPr id="64" name="直線コネクタ 63"/>
        <xdr:cNvCxnSpPr/>
      </xdr:nvCxnSpPr>
      <xdr:spPr>
        <a:xfrm flipV="1">
          <a:off x="2908300" y="571144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113792</xdr:rowOff>
    </xdr:from>
    <xdr:to>
      <xdr:col>4</xdr:col>
      <xdr:colOff>155575</xdr:colOff>
      <xdr:row>34</xdr:row>
      <xdr:rowOff>38354</xdr:rowOff>
    </xdr:to>
    <xdr:cxnSp macro="">
      <xdr:nvCxnSpPr>
        <xdr:cNvPr id="67" name="直線コネクタ 66"/>
        <xdr:cNvCxnSpPr/>
      </xdr:nvCxnSpPr>
      <xdr:spPr>
        <a:xfrm flipV="1">
          <a:off x="2019300" y="577164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11684</xdr:rowOff>
    </xdr:from>
    <xdr:to>
      <xdr:col>2</xdr:col>
      <xdr:colOff>638175</xdr:colOff>
      <xdr:row>34</xdr:row>
      <xdr:rowOff>38354</xdr:rowOff>
    </xdr:to>
    <xdr:cxnSp macro="">
      <xdr:nvCxnSpPr>
        <xdr:cNvPr id="70" name="直線コネクタ 69"/>
        <xdr:cNvCxnSpPr/>
      </xdr:nvCxnSpPr>
      <xdr:spPr>
        <a:xfrm>
          <a:off x="1130300" y="584098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45466</xdr:rowOff>
    </xdr:from>
    <xdr:to>
      <xdr:col>6</xdr:col>
      <xdr:colOff>561975</xdr:colOff>
      <xdr:row>34</xdr:row>
      <xdr:rowOff>147066</xdr:rowOff>
    </xdr:to>
    <xdr:sp macro="" textlink="">
      <xdr:nvSpPr>
        <xdr:cNvPr id="80" name="円/楕円 79"/>
        <xdr:cNvSpPr/>
      </xdr:nvSpPr>
      <xdr:spPr>
        <a:xfrm>
          <a:off x="4584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68343</xdr:rowOff>
    </xdr:from>
    <xdr:ext cx="469744" cy="259045"/>
    <xdr:sp macro="" textlink="">
      <xdr:nvSpPr>
        <xdr:cNvPr id="81" name="議会費該当値テキスト"/>
        <xdr:cNvSpPr txBox="1"/>
      </xdr:nvSpPr>
      <xdr:spPr>
        <a:xfrm>
          <a:off x="4686300"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2794</xdr:rowOff>
    </xdr:from>
    <xdr:to>
      <xdr:col>5</xdr:col>
      <xdr:colOff>409575</xdr:colOff>
      <xdr:row>33</xdr:row>
      <xdr:rowOff>104394</xdr:rowOff>
    </xdr:to>
    <xdr:sp macro="" textlink="">
      <xdr:nvSpPr>
        <xdr:cNvPr id="82" name="円/楕円 81"/>
        <xdr:cNvSpPr/>
      </xdr:nvSpPr>
      <xdr:spPr>
        <a:xfrm>
          <a:off x="3746500" y="56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120921</xdr:rowOff>
    </xdr:from>
    <xdr:ext cx="469744" cy="259045"/>
    <xdr:sp macro="" textlink="">
      <xdr:nvSpPr>
        <xdr:cNvPr id="83" name="テキスト ボックス 82"/>
        <xdr:cNvSpPr txBox="1"/>
      </xdr:nvSpPr>
      <xdr:spPr>
        <a:xfrm>
          <a:off x="3562427" y="54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62992</xdr:rowOff>
    </xdr:from>
    <xdr:to>
      <xdr:col>4</xdr:col>
      <xdr:colOff>206375</xdr:colOff>
      <xdr:row>33</xdr:row>
      <xdr:rowOff>164592</xdr:rowOff>
    </xdr:to>
    <xdr:sp macro="" textlink="">
      <xdr:nvSpPr>
        <xdr:cNvPr id="84" name="円/楕円 83"/>
        <xdr:cNvSpPr/>
      </xdr:nvSpPr>
      <xdr:spPr>
        <a:xfrm>
          <a:off x="2857500" y="57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9669</xdr:rowOff>
    </xdr:from>
    <xdr:ext cx="469744" cy="259045"/>
    <xdr:sp macro="" textlink="">
      <xdr:nvSpPr>
        <xdr:cNvPr id="85" name="テキスト ボックス 84"/>
        <xdr:cNvSpPr txBox="1"/>
      </xdr:nvSpPr>
      <xdr:spPr>
        <a:xfrm>
          <a:off x="2673427" y="5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159004</xdr:rowOff>
    </xdr:from>
    <xdr:to>
      <xdr:col>3</xdr:col>
      <xdr:colOff>3175</xdr:colOff>
      <xdr:row>34</xdr:row>
      <xdr:rowOff>89154</xdr:rowOff>
    </xdr:to>
    <xdr:sp macro="" textlink="">
      <xdr:nvSpPr>
        <xdr:cNvPr id="86" name="円/楕円 85"/>
        <xdr:cNvSpPr/>
      </xdr:nvSpPr>
      <xdr:spPr>
        <a:xfrm>
          <a:off x="1968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105681</xdr:rowOff>
    </xdr:from>
    <xdr:ext cx="469744" cy="259045"/>
    <xdr:sp macro="" textlink="">
      <xdr:nvSpPr>
        <xdr:cNvPr id="87" name="テキスト ボックス 86"/>
        <xdr:cNvSpPr txBox="1"/>
      </xdr:nvSpPr>
      <xdr:spPr>
        <a:xfrm>
          <a:off x="1784427"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132334</xdr:rowOff>
    </xdr:from>
    <xdr:to>
      <xdr:col>1</xdr:col>
      <xdr:colOff>485775</xdr:colOff>
      <xdr:row>34</xdr:row>
      <xdr:rowOff>62484</xdr:rowOff>
    </xdr:to>
    <xdr:sp macro="" textlink="">
      <xdr:nvSpPr>
        <xdr:cNvPr id="88" name="円/楕円 87"/>
        <xdr:cNvSpPr/>
      </xdr:nvSpPr>
      <xdr:spPr>
        <a:xfrm>
          <a:off x="1079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79011</xdr:rowOff>
    </xdr:from>
    <xdr:ext cx="469744" cy="259045"/>
    <xdr:sp macro="" textlink="">
      <xdr:nvSpPr>
        <xdr:cNvPr id="89" name="テキスト ボックス 88"/>
        <xdr:cNvSpPr txBox="1"/>
      </xdr:nvSpPr>
      <xdr:spPr>
        <a:xfrm>
          <a:off x="895427"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53842</xdr:rowOff>
    </xdr:from>
    <xdr:to>
      <xdr:col>6</xdr:col>
      <xdr:colOff>511175</xdr:colOff>
      <xdr:row>57</xdr:row>
      <xdr:rowOff>31515</xdr:rowOff>
    </xdr:to>
    <xdr:cxnSp macro="">
      <xdr:nvCxnSpPr>
        <xdr:cNvPr id="119" name="直線コネクタ 118"/>
        <xdr:cNvCxnSpPr/>
      </xdr:nvCxnSpPr>
      <xdr:spPr>
        <a:xfrm flipV="1">
          <a:off x="3797300" y="9655042"/>
          <a:ext cx="8382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22466</xdr:rowOff>
    </xdr:from>
    <xdr:to>
      <xdr:col>5</xdr:col>
      <xdr:colOff>358775</xdr:colOff>
      <xdr:row>57</xdr:row>
      <xdr:rowOff>31515</xdr:rowOff>
    </xdr:to>
    <xdr:cxnSp macro="">
      <xdr:nvCxnSpPr>
        <xdr:cNvPr id="122" name="直線コネクタ 121"/>
        <xdr:cNvCxnSpPr/>
      </xdr:nvCxnSpPr>
      <xdr:spPr>
        <a:xfrm>
          <a:off x="2908300" y="979511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72892</xdr:rowOff>
    </xdr:from>
    <xdr:to>
      <xdr:col>4</xdr:col>
      <xdr:colOff>155575</xdr:colOff>
      <xdr:row>57</xdr:row>
      <xdr:rowOff>22466</xdr:rowOff>
    </xdr:to>
    <xdr:cxnSp macro="">
      <xdr:nvCxnSpPr>
        <xdr:cNvPr id="125" name="直線コネクタ 124"/>
        <xdr:cNvCxnSpPr/>
      </xdr:nvCxnSpPr>
      <xdr:spPr>
        <a:xfrm>
          <a:off x="2019300" y="9674092"/>
          <a:ext cx="889000" cy="12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72892</xdr:rowOff>
    </xdr:from>
    <xdr:to>
      <xdr:col>2</xdr:col>
      <xdr:colOff>638175</xdr:colOff>
      <xdr:row>56</xdr:row>
      <xdr:rowOff>111087</xdr:rowOff>
    </xdr:to>
    <xdr:cxnSp macro="">
      <xdr:nvCxnSpPr>
        <xdr:cNvPr id="128" name="直線コネクタ 127"/>
        <xdr:cNvCxnSpPr/>
      </xdr:nvCxnSpPr>
      <xdr:spPr>
        <a:xfrm flipV="1">
          <a:off x="1130300" y="9674092"/>
          <a:ext cx="889000" cy="3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3042</xdr:rowOff>
    </xdr:from>
    <xdr:to>
      <xdr:col>6</xdr:col>
      <xdr:colOff>561975</xdr:colOff>
      <xdr:row>56</xdr:row>
      <xdr:rowOff>104642</xdr:rowOff>
    </xdr:to>
    <xdr:sp macro="" textlink="">
      <xdr:nvSpPr>
        <xdr:cNvPr id="138" name="円/楕円 137"/>
        <xdr:cNvSpPr/>
      </xdr:nvSpPr>
      <xdr:spPr>
        <a:xfrm>
          <a:off x="4584700" y="96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25919</xdr:rowOff>
    </xdr:from>
    <xdr:ext cx="534377" cy="259045"/>
    <xdr:sp macro="" textlink="">
      <xdr:nvSpPr>
        <xdr:cNvPr id="139" name="総務費該当値テキスト"/>
        <xdr:cNvSpPr txBox="1"/>
      </xdr:nvSpPr>
      <xdr:spPr>
        <a:xfrm>
          <a:off x="4686300" y="94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152165</xdr:rowOff>
    </xdr:from>
    <xdr:to>
      <xdr:col>5</xdr:col>
      <xdr:colOff>409575</xdr:colOff>
      <xdr:row>57</xdr:row>
      <xdr:rowOff>82315</xdr:rowOff>
    </xdr:to>
    <xdr:sp macro="" textlink="">
      <xdr:nvSpPr>
        <xdr:cNvPr id="140" name="円/楕円 139"/>
        <xdr:cNvSpPr/>
      </xdr:nvSpPr>
      <xdr:spPr>
        <a:xfrm>
          <a:off x="3746500" y="97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73442</xdr:rowOff>
    </xdr:from>
    <xdr:ext cx="534377" cy="259045"/>
    <xdr:sp macro="" textlink="">
      <xdr:nvSpPr>
        <xdr:cNvPr id="141" name="テキスト ボックス 140"/>
        <xdr:cNvSpPr txBox="1"/>
      </xdr:nvSpPr>
      <xdr:spPr>
        <a:xfrm>
          <a:off x="3530111" y="98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143116</xdr:rowOff>
    </xdr:from>
    <xdr:to>
      <xdr:col>4</xdr:col>
      <xdr:colOff>206375</xdr:colOff>
      <xdr:row>57</xdr:row>
      <xdr:rowOff>73266</xdr:rowOff>
    </xdr:to>
    <xdr:sp macro="" textlink="">
      <xdr:nvSpPr>
        <xdr:cNvPr id="142" name="円/楕円 141"/>
        <xdr:cNvSpPr/>
      </xdr:nvSpPr>
      <xdr:spPr>
        <a:xfrm>
          <a:off x="2857500" y="9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64393</xdr:rowOff>
    </xdr:from>
    <xdr:ext cx="534377" cy="259045"/>
    <xdr:sp macro="" textlink="">
      <xdr:nvSpPr>
        <xdr:cNvPr id="143" name="テキスト ボックス 142"/>
        <xdr:cNvSpPr txBox="1"/>
      </xdr:nvSpPr>
      <xdr:spPr>
        <a:xfrm>
          <a:off x="2641111" y="9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22092</xdr:rowOff>
    </xdr:from>
    <xdr:to>
      <xdr:col>3</xdr:col>
      <xdr:colOff>3175</xdr:colOff>
      <xdr:row>56</xdr:row>
      <xdr:rowOff>123692</xdr:rowOff>
    </xdr:to>
    <xdr:sp macro="" textlink="">
      <xdr:nvSpPr>
        <xdr:cNvPr id="144" name="円/楕円 143"/>
        <xdr:cNvSpPr/>
      </xdr:nvSpPr>
      <xdr:spPr>
        <a:xfrm>
          <a:off x="1968500" y="96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114819</xdr:rowOff>
    </xdr:from>
    <xdr:ext cx="534377" cy="259045"/>
    <xdr:sp macro="" textlink="">
      <xdr:nvSpPr>
        <xdr:cNvPr id="145" name="テキスト ボックス 144"/>
        <xdr:cNvSpPr txBox="1"/>
      </xdr:nvSpPr>
      <xdr:spPr>
        <a:xfrm>
          <a:off x="1752111" y="97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60287</xdr:rowOff>
    </xdr:from>
    <xdr:to>
      <xdr:col>1</xdr:col>
      <xdr:colOff>485775</xdr:colOff>
      <xdr:row>56</xdr:row>
      <xdr:rowOff>161887</xdr:rowOff>
    </xdr:to>
    <xdr:sp macro="" textlink="">
      <xdr:nvSpPr>
        <xdr:cNvPr id="146" name="円/楕円 145"/>
        <xdr:cNvSpPr/>
      </xdr:nvSpPr>
      <xdr:spPr>
        <a:xfrm>
          <a:off x="1079500" y="96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153014</xdr:rowOff>
    </xdr:from>
    <xdr:ext cx="534377" cy="259045"/>
    <xdr:sp macro="" textlink="">
      <xdr:nvSpPr>
        <xdr:cNvPr id="147" name="テキスト ボックス 146"/>
        <xdr:cNvSpPr txBox="1"/>
      </xdr:nvSpPr>
      <xdr:spPr>
        <a:xfrm>
          <a:off x="863111" y="97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140407</xdr:rowOff>
    </xdr:from>
    <xdr:to>
      <xdr:col>6</xdr:col>
      <xdr:colOff>511175</xdr:colOff>
      <xdr:row>77</xdr:row>
      <xdr:rowOff>57285</xdr:rowOff>
    </xdr:to>
    <xdr:cxnSp macro="">
      <xdr:nvCxnSpPr>
        <xdr:cNvPr id="179" name="直線コネクタ 178"/>
        <xdr:cNvCxnSpPr/>
      </xdr:nvCxnSpPr>
      <xdr:spPr>
        <a:xfrm flipV="1">
          <a:off x="3797300" y="13170607"/>
          <a:ext cx="838200" cy="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57285</xdr:rowOff>
    </xdr:from>
    <xdr:to>
      <xdr:col>5</xdr:col>
      <xdr:colOff>358775</xdr:colOff>
      <xdr:row>77</xdr:row>
      <xdr:rowOff>96038</xdr:rowOff>
    </xdr:to>
    <xdr:cxnSp macro="">
      <xdr:nvCxnSpPr>
        <xdr:cNvPr id="182" name="直線コネクタ 181"/>
        <xdr:cNvCxnSpPr/>
      </xdr:nvCxnSpPr>
      <xdr:spPr>
        <a:xfrm flipV="1">
          <a:off x="2908300" y="13258935"/>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96038</xdr:rowOff>
    </xdr:from>
    <xdr:to>
      <xdr:col>4</xdr:col>
      <xdr:colOff>155575</xdr:colOff>
      <xdr:row>78</xdr:row>
      <xdr:rowOff>8429</xdr:rowOff>
    </xdr:to>
    <xdr:cxnSp macro="">
      <xdr:nvCxnSpPr>
        <xdr:cNvPr id="185" name="直線コネクタ 184"/>
        <xdr:cNvCxnSpPr/>
      </xdr:nvCxnSpPr>
      <xdr:spPr>
        <a:xfrm flipV="1">
          <a:off x="2019300" y="13297688"/>
          <a:ext cx="889000" cy="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8429</xdr:rowOff>
    </xdr:from>
    <xdr:to>
      <xdr:col>2</xdr:col>
      <xdr:colOff>638175</xdr:colOff>
      <xdr:row>78</xdr:row>
      <xdr:rowOff>38953</xdr:rowOff>
    </xdr:to>
    <xdr:cxnSp macro="">
      <xdr:nvCxnSpPr>
        <xdr:cNvPr id="188" name="直線コネクタ 187"/>
        <xdr:cNvCxnSpPr/>
      </xdr:nvCxnSpPr>
      <xdr:spPr>
        <a:xfrm flipV="1">
          <a:off x="1130300" y="13381529"/>
          <a:ext cx="889000" cy="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89607</xdr:rowOff>
    </xdr:from>
    <xdr:to>
      <xdr:col>6</xdr:col>
      <xdr:colOff>561975</xdr:colOff>
      <xdr:row>77</xdr:row>
      <xdr:rowOff>19757</xdr:rowOff>
    </xdr:to>
    <xdr:sp macro="" textlink="">
      <xdr:nvSpPr>
        <xdr:cNvPr id="198" name="円/楕円 197"/>
        <xdr:cNvSpPr/>
      </xdr:nvSpPr>
      <xdr:spPr>
        <a:xfrm>
          <a:off x="4584700" y="131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68034</xdr:rowOff>
    </xdr:from>
    <xdr:ext cx="599010" cy="259045"/>
    <xdr:sp macro="" textlink="">
      <xdr:nvSpPr>
        <xdr:cNvPr id="199" name="民生費該当値テキスト"/>
        <xdr:cNvSpPr txBox="1"/>
      </xdr:nvSpPr>
      <xdr:spPr>
        <a:xfrm>
          <a:off x="4686300" y="1309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6485</xdr:rowOff>
    </xdr:from>
    <xdr:to>
      <xdr:col>5</xdr:col>
      <xdr:colOff>409575</xdr:colOff>
      <xdr:row>77</xdr:row>
      <xdr:rowOff>108085</xdr:rowOff>
    </xdr:to>
    <xdr:sp macro="" textlink="">
      <xdr:nvSpPr>
        <xdr:cNvPr id="200" name="円/楕円 199"/>
        <xdr:cNvSpPr/>
      </xdr:nvSpPr>
      <xdr:spPr>
        <a:xfrm>
          <a:off x="3746500" y="132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99212</xdr:rowOff>
    </xdr:from>
    <xdr:ext cx="599010" cy="259045"/>
    <xdr:sp macro="" textlink="">
      <xdr:nvSpPr>
        <xdr:cNvPr id="201" name="テキスト ボックス 200"/>
        <xdr:cNvSpPr txBox="1"/>
      </xdr:nvSpPr>
      <xdr:spPr>
        <a:xfrm>
          <a:off x="3497794" y="1330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45238</xdr:rowOff>
    </xdr:from>
    <xdr:to>
      <xdr:col>4</xdr:col>
      <xdr:colOff>206375</xdr:colOff>
      <xdr:row>77</xdr:row>
      <xdr:rowOff>146838</xdr:rowOff>
    </xdr:to>
    <xdr:sp macro="" textlink="">
      <xdr:nvSpPr>
        <xdr:cNvPr id="202" name="円/楕円 201"/>
        <xdr:cNvSpPr/>
      </xdr:nvSpPr>
      <xdr:spPr>
        <a:xfrm>
          <a:off x="2857500" y="132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137965</xdr:rowOff>
    </xdr:from>
    <xdr:ext cx="599010" cy="259045"/>
    <xdr:sp macro="" textlink="">
      <xdr:nvSpPr>
        <xdr:cNvPr id="203" name="テキスト ボックス 202"/>
        <xdr:cNvSpPr txBox="1"/>
      </xdr:nvSpPr>
      <xdr:spPr>
        <a:xfrm>
          <a:off x="2608794" y="1333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129079</xdr:rowOff>
    </xdr:from>
    <xdr:to>
      <xdr:col>3</xdr:col>
      <xdr:colOff>3175</xdr:colOff>
      <xdr:row>78</xdr:row>
      <xdr:rowOff>59229</xdr:rowOff>
    </xdr:to>
    <xdr:sp macro="" textlink="">
      <xdr:nvSpPr>
        <xdr:cNvPr id="204" name="円/楕円 203"/>
        <xdr:cNvSpPr/>
      </xdr:nvSpPr>
      <xdr:spPr>
        <a:xfrm>
          <a:off x="1968500" y="133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50356</xdr:rowOff>
    </xdr:from>
    <xdr:ext cx="599010" cy="259045"/>
    <xdr:sp macro="" textlink="">
      <xdr:nvSpPr>
        <xdr:cNvPr id="205" name="テキスト ボックス 204"/>
        <xdr:cNvSpPr txBox="1"/>
      </xdr:nvSpPr>
      <xdr:spPr>
        <a:xfrm>
          <a:off x="1719794" y="1342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159603</xdr:rowOff>
    </xdr:from>
    <xdr:to>
      <xdr:col>1</xdr:col>
      <xdr:colOff>485775</xdr:colOff>
      <xdr:row>78</xdr:row>
      <xdr:rowOff>89753</xdr:rowOff>
    </xdr:to>
    <xdr:sp macro="" textlink="">
      <xdr:nvSpPr>
        <xdr:cNvPr id="206" name="円/楕円 205"/>
        <xdr:cNvSpPr/>
      </xdr:nvSpPr>
      <xdr:spPr>
        <a:xfrm>
          <a:off x="1079500" y="133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80880</xdr:rowOff>
    </xdr:from>
    <xdr:ext cx="599010" cy="259045"/>
    <xdr:sp macro="" textlink="">
      <xdr:nvSpPr>
        <xdr:cNvPr id="207" name="テキスト ボックス 206"/>
        <xdr:cNvSpPr txBox="1"/>
      </xdr:nvSpPr>
      <xdr:spPr>
        <a:xfrm>
          <a:off x="830794" y="1345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148250</xdr:rowOff>
    </xdr:from>
    <xdr:to>
      <xdr:col>6</xdr:col>
      <xdr:colOff>511175</xdr:colOff>
      <xdr:row>97</xdr:row>
      <xdr:rowOff>90711</xdr:rowOff>
    </xdr:to>
    <xdr:cxnSp macro="">
      <xdr:nvCxnSpPr>
        <xdr:cNvPr id="235" name="直線コネクタ 234"/>
        <xdr:cNvCxnSpPr/>
      </xdr:nvCxnSpPr>
      <xdr:spPr>
        <a:xfrm flipV="1">
          <a:off x="3797300" y="16607450"/>
          <a:ext cx="838200" cy="1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90711</xdr:rowOff>
    </xdr:from>
    <xdr:to>
      <xdr:col>5</xdr:col>
      <xdr:colOff>358775</xdr:colOff>
      <xdr:row>97</xdr:row>
      <xdr:rowOff>105066</xdr:rowOff>
    </xdr:to>
    <xdr:cxnSp macro="">
      <xdr:nvCxnSpPr>
        <xdr:cNvPr id="238" name="直線コネクタ 237"/>
        <xdr:cNvCxnSpPr/>
      </xdr:nvCxnSpPr>
      <xdr:spPr>
        <a:xfrm flipV="1">
          <a:off x="2908300" y="16721361"/>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105066</xdr:rowOff>
    </xdr:from>
    <xdr:to>
      <xdr:col>4</xdr:col>
      <xdr:colOff>155575</xdr:colOff>
      <xdr:row>97</xdr:row>
      <xdr:rowOff>120086</xdr:rowOff>
    </xdr:to>
    <xdr:cxnSp macro="">
      <xdr:nvCxnSpPr>
        <xdr:cNvPr id="241" name="直線コネクタ 240"/>
        <xdr:cNvCxnSpPr/>
      </xdr:nvCxnSpPr>
      <xdr:spPr>
        <a:xfrm flipV="1">
          <a:off x="2019300" y="16735716"/>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118898</xdr:rowOff>
    </xdr:from>
    <xdr:to>
      <xdr:col>2</xdr:col>
      <xdr:colOff>638175</xdr:colOff>
      <xdr:row>97</xdr:row>
      <xdr:rowOff>120086</xdr:rowOff>
    </xdr:to>
    <xdr:cxnSp macro="">
      <xdr:nvCxnSpPr>
        <xdr:cNvPr id="244" name="直線コネクタ 243"/>
        <xdr:cNvCxnSpPr/>
      </xdr:nvCxnSpPr>
      <xdr:spPr>
        <a:xfrm>
          <a:off x="1130300" y="16749548"/>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97450</xdr:rowOff>
    </xdr:from>
    <xdr:to>
      <xdr:col>6</xdr:col>
      <xdr:colOff>561975</xdr:colOff>
      <xdr:row>97</xdr:row>
      <xdr:rowOff>27600</xdr:rowOff>
    </xdr:to>
    <xdr:sp macro="" textlink="">
      <xdr:nvSpPr>
        <xdr:cNvPr id="254" name="円/楕円 253"/>
        <xdr:cNvSpPr/>
      </xdr:nvSpPr>
      <xdr:spPr>
        <a:xfrm>
          <a:off x="4584700" y="165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120327</xdr:rowOff>
    </xdr:from>
    <xdr:ext cx="534377" cy="259045"/>
    <xdr:sp macro="" textlink="">
      <xdr:nvSpPr>
        <xdr:cNvPr id="255" name="衛生費該当値テキスト"/>
        <xdr:cNvSpPr txBox="1"/>
      </xdr:nvSpPr>
      <xdr:spPr>
        <a:xfrm>
          <a:off x="4686300" y="164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39911</xdr:rowOff>
    </xdr:from>
    <xdr:to>
      <xdr:col>5</xdr:col>
      <xdr:colOff>409575</xdr:colOff>
      <xdr:row>97</xdr:row>
      <xdr:rowOff>141511</xdr:rowOff>
    </xdr:to>
    <xdr:sp macro="" textlink="">
      <xdr:nvSpPr>
        <xdr:cNvPr id="256" name="円/楕円 255"/>
        <xdr:cNvSpPr/>
      </xdr:nvSpPr>
      <xdr:spPr>
        <a:xfrm>
          <a:off x="3746500" y="166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132638</xdr:rowOff>
    </xdr:from>
    <xdr:ext cx="534377" cy="259045"/>
    <xdr:sp macro="" textlink="">
      <xdr:nvSpPr>
        <xdr:cNvPr id="257" name="テキスト ボックス 256"/>
        <xdr:cNvSpPr txBox="1"/>
      </xdr:nvSpPr>
      <xdr:spPr>
        <a:xfrm>
          <a:off x="3530111" y="167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54266</xdr:rowOff>
    </xdr:from>
    <xdr:to>
      <xdr:col>4</xdr:col>
      <xdr:colOff>206375</xdr:colOff>
      <xdr:row>97</xdr:row>
      <xdr:rowOff>155866</xdr:rowOff>
    </xdr:to>
    <xdr:sp macro="" textlink="">
      <xdr:nvSpPr>
        <xdr:cNvPr id="258" name="円/楕円 257"/>
        <xdr:cNvSpPr/>
      </xdr:nvSpPr>
      <xdr:spPr>
        <a:xfrm>
          <a:off x="2857500" y="16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146993</xdr:rowOff>
    </xdr:from>
    <xdr:ext cx="534377" cy="259045"/>
    <xdr:sp macro="" textlink="">
      <xdr:nvSpPr>
        <xdr:cNvPr id="259" name="テキスト ボックス 258"/>
        <xdr:cNvSpPr txBox="1"/>
      </xdr:nvSpPr>
      <xdr:spPr>
        <a:xfrm>
          <a:off x="2641111" y="167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69286</xdr:rowOff>
    </xdr:from>
    <xdr:to>
      <xdr:col>3</xdr:col>
      <xdr:colOff>3175</xdr:colOff>
      <xdr:row>97</xdr:row>
      <xdr:rowOff>170886</xdr:rowOff>
    </xdr:to>
    <xdr:sp macro="" textlink="">
      <xdr:nvSpPr>
        <xdr:cNvPr id="260" name="円/楕円 259"/>
        <xdr:cNvSpPr/>
      </xdr:nvSpPr>
      <xdr:spPr>
        <a:xfrm>
          <a:off x="1968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162013</xdr:rowOff>
    </xdr:from>
    <xdr:ext cx="534377" cy="259045"/>
    <xdr:sp macro="" textlink="">
      <xdr:nvSpPr>
        <xdr:cNvPr id="261" name="テキスト ボックス 260"/>
        <xdr:cNvSpPr txBox="1"/>
      </xdr:nvSpPr>
      <xdr:spPr>
        <a:xfrm>
          <a:off x="1752111" y="1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68098</xdr:rowOff>
    </xdr:from>
    <xdr:to>
      <xdr:col>1</xdr:col>
      <xdr:colOff>485775</xdr:colOff>
      <xdr:row>97</xdr:row>
      <xdr:rowOff>169698</xdr:rowOff>
    </xdr:to>
    <xdr:sp macro="" textlink="">
      <xdr:nvSpPr>
        <xdr:cNvPr id="262" name="円/楕円 261"/>
        <xdr:cNvSpPr/>
      </xdr:nvSpPr>
      <xdr:spPr>
        <a:xfrm>
          <a:off x="1079500" y="166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160825</xdr:rowOff>
    </xdr:from>
    <xdr:ext cx="534377" cy="259045"/>
    <xdr:sp macro="" textlink="">
      <xdr:nvSpPr>
        <xdr:cNvPr id="263" name="テキスト ボックス 262"/>
        <xdr:cNvSpPr txBox="1"/>
      </xdr:nvSpPr>
      <xdr:spPr>
        <a:xfrm>
          <a:off x="863111" y="167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35524</xdr:rowOff>
    </xdr:from>
    <xdr:to>
      <xdr:col>15</xdr:col>
      <xdr:colOff>180340</xdr:colOff>
      <xdr:row>39</xdr:row>
      <xdr:rowOff>97572</xdr:rowOff>
    </xdr:to>
    <xdr:cxnSp macro="">
      <xdr:nvCxnSpPr>
        <xdr:cNvPr id="289" name="直線コネクタ 288"/>
        <xdr:cNvCxnSpPr/>
      </xdr:nvCxnSpPr>
      <xdr:spPr>
        <a:xfrm flipV="1">
          <a:off x="10475595" y="5693374"/>
          <a:ext cx="1270" cy="10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101399</xdr:rowOff>
    </xdr:from>
    <xdr:ext cx="249299" cy="259045"/>
    <xdr:sp macro="" textlink="">
      <xdr:nvSpPr>
        <xdr:cNvPr id="290" name="労働費最小値テキスト"/>
        <xdr:cNvSpPr txBox="1"/>
      </xdr:nvSpPr>
      <xdr:spPr>
        <a:xfrm>
          <a:off x="10528300" y="678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97572</xdr:rowOff>
    </xdr:from>
    <xdr:to>
      <xdr:col>15</xdr:col>
      <xdr:colOff>269875</xdr:colOff>
      <xdr:row>39</xdr:row>
      <xdr:rowOff>97572</xdr:rowOff>
    </xdr:to>
    <xdr:cxnSp macro="">
      <xdr:nvCxnSpPr>
        <xdr:cNvPr id="291" name="直線コネクタ 290"/>
        <xdr:cNvCxnSpPr/>
      </xdr:nvCxnSpPr>
      <xdr:spPr>
        <a:xfrm>
          <a:off x="10388600" y="6784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153651</xdr:rowOff>
    </xdr:from>
    <xdr:ext cx="469744" cy="259045"/>
    <xdr:sp macro="" textlink="">
      <xdr:nvSpPr>
        <xdr:cNvPr id="292" name="労働費最大値テキスト"/>
        <xdr:cNvSpPr txBox="1"/>
      </xdr:nvSpPr>
      <xdr:spPr>
        <a:xfrm>
          <a:off x="10528300" y="546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33</xdr:row>
      <xdr:rowOff>35524</xdr:rowOff>
    </xdr:from>
    <xdr:to>
      <xdr:col>15</xdr:col>
      <xdr:colOff>269875</xdr:colOff>
      <xdr:row>33</xdr:row>
      <xdr:rowOff>35524</xdr:rowOff>
    </xdr:to>
    <xdr:cxnSp macro="">
      <xdr:nvCxnSpPr>
        <xdr:cNvPr id="293" name="直線コネクタ 292"/>
        <xdr:cNvCxnSpPr/>
      </xdr:nvCxnSpPr>
      <xdr:spPr>
        <a:xfrm>
          <a:off x="10388600" y="569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66222</xdr:rowOff>
    </xdr:from>
    <xdr:to>
      <xdr:col>15</xdr:col>
      <xdr:colOff>180975</xdr:colOff>
      <xdr:row>34</xdr:row>
      <xdr:rowOff>66875</xdr:rowOff>
    </xdr:to>
    <xdr:cxnSp macro="">
      <xdr:nvCxnSpPr>
        <xdr:cNvPr id="294" name="直線コネクタ 293"/>
        <xdr:cNvCxnSpPr/>
      </xdr:nvCxnSpPr>
      <xdr:spPr>
        <a:xfrm>
          <a:off x="9639300" y="589552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74511</xdr:rowOff>
    </xdr:from>
    <xdr:ext cx="378565" cy="259045"/>
    <xdr:sp macro="" textlink="">
      <xdr:nvSpPr>
        <xdr:cNvPr id="295" name="労働費平均値テキスト"/>
        <xdr:cNvSpPr txBox="1"/>
      </xdr:nvSpPr>
      <xdr:spPr>
        <a:xfrm>
          <a:off x="10528300" y="64181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96084</xdr:rowOff>
    </xdr:from>
    <xdr:to>
      <xdr:col>15</xdr:col>
      <xdr:colOff>231775</xdr:colOff>
      <xdr:row>38</xdr:row>
      <xdr:rowOff>26234</xdr:rowOff>
    </xdr:to>
    <xdr:sp macro="" textlink="">
      <xdr:nvSpPr>
        <xdr:cNvPr id="296" name="フローチャート : 判断 295"/>
        <xdr:cNvSpPr/>
      </xdr:nvSpPr>
      <xdr:spPr>
        <a:xfrm>
          <a:off x="10426700" y="643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33238</xdr:rowOff>
    </xdr:from>
    <xdr:to>
      <xdr:col>14</xdr:col>
      <xdr:colOff>28575</xdr:colOff>
      <xdr:row>34</xdr:row>
      <xdr:rowOff>66222</xdr:rowOff>
    </xdr:to>
    <xdr:cxnSp macro="">
      <xdr:nvCxnSpPr>
        <xdr:cNvPr id="297" name="直線コネクタ 296"/>
        <xdr:cNvCxnSpPr/>
      </xdr:nvCxnSpPr>
      <xdr:spPr>
        <a:xfrm>
          <a:off x="8750300" y="5862538"/>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73551</xdr:rowOff>
    </xdr:from>
    <xdr:to>
      <xdr:col>14</xdr:col>
      <xdr:colOff>79375</xdr:colOff>
      <xdr:row>38</xdr:row>
      <xdr:rowOff>3701</xdr:rowOff>
    </xdr:to>
    <xdr:sp macro="" textlink="">
      <xdr:nvSpPr>
        <xdr:cNvPr id="298" name="フローチャート : 判断 297"/>
        <xdr:cNvSpPr/>
      </xdr:nvSpPr>
      <xdr:spPr>
        <a:xfrm>
          <a:off x="9588500" y="641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166278</xdr:rowOff>
    </xdr:from>
    <xdr:ext cx="378565" cy="259045"/>
    <xdr:sp macro="" textlink="">
      <xdr:nvSpPr>
        <xdr:cNvPr id="299" name="テキスト ボックス 298"/>
        <xdr:cNvSpPr txBox="1"/>
      </xdr:nvSpPr>
      <xdr:spPr>
        <a:xfrm>
          <a:off x="9450017" y="650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139047</xdr:rowOff>
    </xdr:from>
    <xdr:to>
      <xdr:col>12</xdr:col>
      <xdr:colOff>511175</xdr:colOff>
      <xdr:row>34</xdr:row>
      <xdr:rowOff>33238</xdr:rowOff>
    </xdr:to>
    <xdr:cxnSp macro="">
      <xdr:nvCxnSpPr>
        <xdr:cNvPr id="300" name="直線コネクタ 299"/>
        <xdr:cNvCxnSpPr/>
      </xdr:nvCxnSpPr>
      <xdr:spPr>
        <a:xfrm>
          <a:off x="7861300" y="5796897"/>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164338</xdr:rowOff>
    </xdr:from>
    <xdr:to>
      <xdr:col>12</xdr:col>
      <xdr:colOff>561975</xdr:colOff>
      <xdr:row>36</xdr:row>
      <xdr:rowOff>94488</xdr:rowOff>
    </xdr:to>
    <xdr:sp macro="" textlink="">
      <xdr:nvSpPr>
        <xdr:cNvPr id="301" name="フローチャート : 判断 300"/>
        <xdr:cNvSpPr/>
      </xdr:nvSpPr>
      <xdr:spPr>
        <a:xfrm>
          <a:off x="8699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85615</xdr:rowOff>
    </xdr:from>
    <xdr:ext cx="469744" cy="259045"/>
    <xdr:sp macro="" textlink="">
      <xdr:nvSpPr>
        <xdr:cNvPr id="302" name="テキスト ボックス 301"/>
        <xdr:cNvSpPr txBox="1"/>
      </xdr:nvSpPr>
      <xdr:spPr>
        <a:xfrm>
          <a:off x="8515427"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21155</xdr:rowOff>
    </xdr:from>
    <xdr:to>
      <xdr:col>11</xdr:col>
      <xdr:colOff>307975</xdr:colOff>
      <xdr:row>33</xdr:row>
      <xdr:rowOff>139047</xdr:rowOff>
    </xdr:to>
    <xdr:cxnSp macro="">
      <xdr:nvCxnSpPr>
        <xdr:cNvPr id="303" name="直線コネクタ 302"/>
        <xdr:cNvCxnSpPr/>
      </xdr:nvCxnSpPr>
      <xdr:spPr>
        <a:xfrm>
          <a:off x="6972300" y="5336105"/>
          <a:ext cx="889000" cy="4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98697</xdr:rowOff>
    </xdr:from>
    <xdr:to>
      <xdr:col>11</xdr:col>
      <xdr:colOff>358775</xdr:colOff>
      <xdr:row>36</xdr:row>
      <xdr:rowOff>28847</xdr:rowOff>
    </xdr:to>
    <xdr:sp macro="" textlink="">
      <xdr:nvSpPr>
        <xdr:cNvPr id="304" name="フローチャート : 判断 303"/>
        <xdr:cNvSpPr/>
      </xdr:nvSpPr>
      <xdr:spPr>
        <a:xfrm>
          <a:off x="7810500" y="60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19974</xdr:rowOff>
    </xdr:from>
    <xdr:ext cx="469744" cy="259045"/>
    <xdr:sp macro="" textlink="">
      <xdr:nvSpPr>
        <xdr:cNvPr id="305" name="テキスト ボックス 304"/>
        <xdr:cNvSpPr txBox="1"/>
      </xdr:nvSpPr>
      <xdr:spPr>
        <a:xfrm>
          <a:off x="7626427" y="61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19993</xdr:rowOff>
    </xdr:from>
    <xdr:to>
      <xdr:col>10</xdr:col>
      <xdr:colOff>155575</xdr:colOff>
      <xdr:row>35</xdr:row>
      <xdr:rowOff>121593</xdr:rowOff>
    </xdr:to>
    <xdr:sp macro="" textlink="">
      <xdr:nvSpPr>
        <xdr:cNvPr id="306" name="フローチャート : 判断 305"/>
        <xdr:cNvSpPr/>
      </xdr:nvSpPr>
      <xdr:spPr>
        <a:xfrm>
          <a:off x="6921500" y="602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112720</xdr:rowOff>
    </xdr:from>
    <xdr:ext cx="469744" cy="259045"/>
    <xdr:sp macro="" textlink="">
      <xdr:nvSpPr>
        <xdr:cNvPr id="307" name="テキスト ボックス 306"/>
        <xdr:cNvSpPr txBox="1"/>
      </xdr:nvSpPr>
      <xdr:spPr>
        <a:xfrm>
          <a:off x="6737427" y="611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16075</xdr:rowOff>
    </xdr:from>
    <xdr:to>
      <xdr:col>15</xdr:col>
      <xdr:colOff>231775</xdr:colOff>
      <xdr:row>34</xdr:row>
      <xdr:rowOff>117675</xdr:rowOff>
    </xdr:to>
    <xdr:sp macro="" textlink="">
      <xdr:nvSpPr>
        <xdr:cNvPr id="313" name="円/楕円 312"/>
        <xdr:cNvSpPr/>
      </xdr:nvSpPr>
      <xdr:spPr>
        <a:xfrm>
          <a:off x="10426700" y="58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38952</xdr:rowOff>
    </xdr:from>
    <xdr:ext cx="469744" cy="259045"/>
    <xdr:sp macro="" textlink="">
      <xdr:nvSpPr>
        <xdr:cNvPr id="314" name="労働費該当値テキスト"/>
        <xdr:cNvSpPr txBox="1"/>
      </xdr:nvSpPr>
      <xdr:spPr>
        <a:xfrm>
          <a:off x="10528300" y="56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15422</xdr:rowOff>
    </xdr:from>
    <xdr:to>
      <xdr:col>14</xdr:col>
      <xdr:colOff>79375</xdr:colOff>
      <xdr:row>34</xdr:row>
      <xdr:rowOff>117022</xdr:rowOff>
    </xdr:to>
    <xdr:sp macro="" textlink="">
      <xdr:nvSpPr>
        <xdr:cNvPr id="315" name="円/楕円 314"/>
        <xdr:cNvSpPr/>
      </xdr:nvSpPr>
      <xdr:spPr>
        <a:xfrm>
          <a:off x="9588500" y="5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133549</xdr:rowOff>
    </xdr:from>
    <xdr:ext cx="469744" cy="259045"/>
    <xdr:sp macro="" textlink="">
      <xdr:nvSpPr>
        <xdr:cNvPr id="316" name="テキスト ボックス 315"/>
        <xdr:cNvSpPr txBox="1"/>
      </xdr:nvSpPr>
      <xdr:spPr>
        <a:xfrm>
          <a:off x="9404427" y="561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153888</xdr:rowOff>
    </xdr:from>
    <xdr:to>
      <xdr:col>12</xdr:col>
      <xdr:colOff>561975</xdr:colOff>
      <xdr:row>34</xdr:row>
      <xdr:rowOff>84038</xdr:rowOff>
    </xdr:to>
    <xdr:sp macro="" textlink="">
      <xdr:nvSpPr>
        <xdr:cNvPr id="317" name="円/楕円 316"/>
        <xdr:cNvSpPr/>
      </xdr:nvSpPr>
      <xdr:spPr>
        <a:xfrm>
          <a:off x="8699500" y="58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100565</xdr:rowOff>
    </xdr:from>
    <xdr:ext cx="469744" cy="259045"/>
    <xdr:sp macro="" textlink="">
      <xdr:nvSpPr>
        <xdr:cNvPr id="318" name="テキスト ボックス 317"/>
        <xdr:cNvSpPr txBox="1"/>
      </xdr:nvSpPr>
      <xdr:spPr>
        <a:xfrm>
          <a:off x="8515427" y="558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88247</xdr:rowOff>
    </xdr:from>
    <xdr:to>
      <xdr:col>11</xdr:col>
      <xdr:colOff>358775</xdr:colOff>
      <xdr:row>34</xdr:row>
      <xdr:rowOff>18397</xdr:rowOff>
    </xdr:to>
    <xdr:sp macro="" textlink="">
      <xdr:nvSpPr>
        <xdr:cNvPr id="319" name="円/楕円 318"/>
        <xdr:cNvSpPr/>
      </xdr:nvSpPr>
      <xdr:spPr>
        <a:xfrm>
          <a:off x="7810500" y="5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34924</xdr:rowOff>
    </xdr:from>
    <xdr:ext cx="469744" cy="259045"/>
    <xdr:sp macro="" textlink="">
      <xdr:nvSpPr>
        <xdr:cNvPr id="320" name="テキスト ボックス 319"/>
        <xdr:cNvSpPr txBox="1"/>
      </xdr:nvSpPr>
      <xdr:spPr>
        <a:xfrm>
          <a:off x="7626427" y="552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141805</xdr:rowOff>
    </xdr:from>
    <xdr:to>
      <xdr:col>10</xdr:col>
      <xdr:colOff>155575</xdr:colOff>
      <xdr:row>31</xdr:row>
      <xdr:rowOff>71955</xdr:rowOff>
    </xdr:to>
    <xdr:sp macro="" textlink="">
      <xdr:nvSpPr>
        <xdr:cNvPr id="321" name="円/楕円 320"/>
        <xdr:cNvSpPr/>
      </xdr:nvSpPr>
      <xdr:spPr>
        <a:xfrm>
          <a:off x="6921500" y="52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88482</xdr:rowOff>
    </xdr:from>
    <xdr:ext cx="469744" cy="259045"/>
    <xdr:sp macro="" textlink="">
      <xdr:nvSpPr>
        <xdr:cNvPr id="322" name="テキスト ボックス 321"/>
        <xdr:cNvSpPr txBox="1"/>
      </xdr:nvSpPr>
      <xdr:spPr>
        <a:xfrm>
          <a:off x="6737427" y="50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8" name="テキスト ボックス 337"/>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2" name="直線コネクタ 341"/>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3"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4" name="直線コネクタ 343"/>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5"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6" name="直線コネクタ 345"/>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53918</xdr:rowOff>
    </xdr:from>
    <xdr:to>
      <xdr:col>15</xdr:col>
      <xdr:colOff>180975</xdr:colOff>
      <xdr:row>55</xdr:row>
      <xdr:rowOff>75978</xdr:rowOff>
    </xdr:to>
    <xdr:cxnSp macro="">
      <xdr:nvCxnSpPr>
        <xdr:cNvPr id="347" name="直線コネクタ 346"/>
        <xdr:cNvCxnSpPr/>
      </xdr:nvCxnSpPr>
      <xdr:spPr>
        <a:xfrm>
          <a:off x="9639300" y="9483668"/>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8"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9" name="フローチャート : 判断 348"/>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138157</xdr:rowOff>
    </xdr:from>
    <xdr:to>
      <xdr:col>14</xdr:col>
      <xdr:colOff>28575</xdr:colOff>
      <xdr:row>55</xdr:row>
      <xdr:rowOff>53918</xdr:rowOff>
    </xdr:to>
    <xdr:cxnSp macro="">
      <xdr:nvCxnSpPr>
        <xdr:cNvPr id="350" name="直線コネクタ 349"/>
        <xdr:cNvCxnSpPr/>
      </xdr:nvCxnSpPr>
      <xdr:spPr>
        <a:xfrm>
          <a:off x="8750300" y="9396457"/>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51" name="フローチャート : 判断 350"/>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2" name="テキスト ボックス 351"/>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138157</xdr:rowOff>
    </xdr:from>
    <xdr:to>
      <xdr:col>12</xdr:col>
      <xdr:colOff>511175</xdr:colOff>
      <xdr:row>55</xdr:row>
      <xdr:rowOff>53518</xdr:rowOff>
    </xdr:to>
    <xdr:cxnSp macro="">
      <xdr:nvCxnSpPr>
        <xdr:cNvPr id="353" name="直線コネクタ 352"/>
        <xdr:cNvCxnSpPr/>
      </xdr:nvCxnSpPr>
      <xdr:spPr>
        <a:xfrm flipV="1">
          <a:off x="7861300" y="9396457"/>
          <a:ext cx="889000" cy="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4" name="フローチャート : 判断 353"/>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105618</xdr:rowOff>
    </xdr:from>
    <xdr:ext cx="469744" cy="259045"/>
    <xdr:sp macro="" textlink="">
      <xdr:nvSpPr>
        <xdr:cNvPr id="355" name="テキスト ボックス 354"/>
        <xdr:cNvSpPr txBox="1"/>
      </xdr:nvSpPr>
      <xdr:spPr>
        <a:xfrm>
          <a:off x="8515427" y="953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53518</xdr:rowOff>
    </xdr:from>
    <xdr:to>
      <xdr:col>11</xdr:col>
      <xdr:colOff>307975</xdr:colOff>
      <xdr:row>55</xdr:row>
      <xdr:rowOff>99523</xdr:rowOff>
    </xdr:to>
    <xdr:cxnSp macro="">
      <xdr:nvCxnSpPr>
        <xdr:cNvPr id="356" name="直線コネクタ 355"/>
        <xdr:cNvCxnSpPr/>
      </xdr:nvCxnSpPr>
      <xdr:spPr>
        <a:xfrm flipV="1">
          <a:off x="6972300" y="9483268"/>
          <a:ext cx="889000" cy="4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7" name="フローチャート : 判断 356"/>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158767</xdr:rowOff>
    </xdr:from>
    <xdr:ext cx="469744" cy="259045"/>
    <xdr:sp macro="" textlink="">
      <xdr:nvSpPr>
        <xdr:cNvPr id="358" name="テキスト ボックス 357"/>
        <xdr:cNvSpPr txBox="1"/>
      </xdr:nvSpPr>
      <xdr:spPr>
        <a:xfrm>
          <a:off x="7626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9" name="フローチャート : 判断 358"/>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12978</xdr:rowOff>
    </xdr:from>
    <xdr:ext cx="469744" cy="259045"/>
    <xdr:sp macro="" textlink="">
      <xdr:nvSpPr>
        <xdr:cNvPr id="360" name="テキスト ボックス 359"/>
        <xdr:cNvSpPr txBox="1"/>
      </xdr:nvSpPr>
      <xdr:spPr>
        <a:xfrm>
          <a:off x="6737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25178</xdr:rowOff>
    </xdr:from>
    <xdr:to>
      <xdr:col>15</xdr:col>
      <xdr:colOff>231775</xdr:colOff>
      <xdr:row>55</xdr:row>
      <xdr:rowOff>126778</xdr:rowOff>
    </xdr:to>
    <xdr:sp macro="" textlink="">
      <xdr:nvSpPr>
        <xdr:cNvPr id="366" name="円/楕円 365"/>
        <xdr:cNvSpPr/>
      </xdr:nvSpPr>
      <xdr:spPr>
        <a:xfrm>
          <a:off x="10426700" y="94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48055</xdr:rowOff>
    </xdr:from>
    <xdr:ext cx="469744" cy="259045"/>
    <xdr:sp macro="" textlink="">
      <xdr:nvSpPr>
        <xdr:cNvPr id="367" name="農林水産業費該当値テキスト"/>
        <xdr:cNvSpPr txBox="1"/>
      </xdr:nvSpPr>
      <xdr:spPr>
        <a:xfrm>
          <a:off x="10528300" y="930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3118</xdr:rowOff>
    </xdr:from>
    <xdr:to>
      <xdr:col>14</xdr:col>
      <xdr:colOff>79375</xdr:colOff>
      <xdr:row>55</xdr:row>
      <xdr:rowOff>104718</xdr:rowOff>
    </xdr:to>
    <xdr:sp macro="" textlink="">
      <xdr:nvSpPr>
        <xdr:cNvPr id="368" name="円/楕円 367"/>
        <xdr:cNvSpPr/>
      </xdr:nvSpPr>
      <xdr:spPr>
        <a:xfrm>
          <a:off x="9588500" y="94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121245</xdr:rowOff>
    </xdr:from>
    <xdr:ext cx="469744" cy="259045"/>
    <xdr:sp macro="" textlink="">
      <xdr:nvSpPr>
        <xdr:cNvPr id="369" name="テキスト ボックス 368"/>
        <xdr:cNvSpPr txBox="1"/>
      </xdr:nvSpPr>
      <xdr:spPr>
        <a:xfrm>
          <a:off x="9404427" y="920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87357</xdr:rowOff>
    </xdr:from>
    <xdr:to>
      <xdr:col>12</xdr:col>
      <xdr:colOff>561975</xdr:colOff>
      <xdr:row>55</xdr:row>
      <xdr:rowOff>17507</xdr:rowOff>
    </xdr:to>
    <xdr:sp macro="" textlink="">
      <xdr:nvSpPr>
        <xdr:cNvPr id="370" name="円/楕円 369"/>
        <xdr:cNvSpPr/>
      </xdr:nvSpPr>
      <xdr:spPr>
        <a:xfrm>
          <a:off x="8699500" y="93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34034</xdr:rowOff>
    </xdr:from>
    <xdr:ext cx="534377" cy="259045"/>
    <xdr:sp macro="" textlink="">
      <xdr:nvSpPr>
        <xdr:cNvPr id="371" name="テキスト ボックス 370"/>
        <xdr:cNvSpPr txBox="1"/>
      </xdr:nvSpPr>
      <xdr:spPr>
        <a:xfrm>
          <a:off x="8483111" y="91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2718</xdr:rowOff>
    </xdr:from>
    <xdr:to>
      <xdr:col>11</xdr:col>
      <xdr:colOff>358775</xdr:colOff>
      <xdr:row>55</xdr:row>
      <xdr:rowOff>104318</xdr:rowOff>
    </xdr:to>
    <xdr:sp macro="" textlink="">
      <xdr:nvSpPr>
        <xdr:cNvPr id="372" name="円/楕円 371"/>
        <xdr:cNvSpPr/>
      </xdr:nvSpPr>
      <xdr:spPr>
        <a:xfrm>
          <a:off x="7810500" y="94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120845</xdr:rowOff>
    </xdr:from>
    <xdr:ext cx="469744" cy="259045"/>
    <xdr:sp macro="" textlink="">
      <xdr:nvSpPr>
        <xdr:cNvPr id="373" name="テキスト ボックス 372"/>
        <xdr:cNvSpPr txBox="1"/>
      </xdr:nvSpPr>
      <xdr:spPr>
        <a:xfrm>
          <a:off x="7626427" y="920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48723</xdr:rowOff>
    </xdr:from>
    <xdr:to>
      <xdr:col>10</xdr:col>
      <xdr:colOff>155575</xdr:colOff>
      <xdr:row>55</xdr:row>
      <xdr:rowOff>150323</xdr:rowOff>
    </xdr:to>
    <xdr:sp macro="" textlink="">
      <xdr:nvSpPr>
        <xdr:cNvPr id="374" name="円/楕円 373"/>
        <xdr:cNvSpPr/>
      </xdr:nvSpPr>
      <xdr:spPr>
        <a:xfrm>
          <a:off x="6921500" y="94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166850</xdr:rowOff>
    </xdr:from>
    <xdr:ext cx="469744" cy="259045"/>
    <xdr:sp macro="" textlink="">
      <xdr:nvSpPr>
        <xdr:cNvPr id="375" name="テキスト ボックス 374"/>
        <xdr:cNvSpPr txBox="1"/>
      </xdr:nvSpPr>
      <xdr:spPr>
        <a:xfrm>
          <a:off x="6737427" y="9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7" name="直線コネクタ 396"/>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8"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9" name="直線コネクタ 398"/>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400"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401" name="直線コネクタ 400"/>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86620</xdr:rowOff>
    </xdr:from>
    <xdr:to>
      <xdr:col>15</xdr:col>
      <xdr:colOff>180975</xdr:colOff>
      <xdr:row>77</xdr:row>
      <xdr:rowOff>133048</xdr:rowOff>
    </xdr:to>
    <xdr:cxnSp macro="">
      <xdr:nvCxnSpPr>
        <xdr:cNvPr id="402" name="直線コネクタ 401"/>
        <xdr:cNvCxnSpPr/>
      </xdr:nvCxnSpPr>
      <xdr:spPr>
        <a:xfrm>
          <a:off x="9639300" y="13288270"/>
          <a:ext cx="8382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3"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4" name="フローチャート : 判断 403"/>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75647</xdr:rowOff>
    </xdr:from>
    <xdr:to>
      <xdr:col>14</xdr:col>
      <xdr:colOff>28575</xdr:colOff>
      <xdr:row>77</xdr:row>
      <xdr:rowOff>86620</xdr:rowOff>
    </xdr:to>
    <xdr:cxnSp macro="">
      <xdr:nvCxnSpPr>
        <xdr:cNvPr id="405" name="直線コネクタ 404"/>
        <xdr:cNvCxnSpPr/>
      </xdr:nvCxnSpPr>
      <xdr:spPr>
        <a:xfrm>
          <a:off x="8750300" y="13105847"/>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6" name="フローチャート : 判断 405"/>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7" name="テキスト ボックス 406"/>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75647</xdr:rowOff>
    </xdr:from>
    <xdr:to>
      <xdr:col>12</xdr:col>
      <xdr:colOff>511175</xdr:colOff>
      <xdr:row>77</xdr:row>
      <xdr:rowOff>155268</xdr:rowOff>
    </xdr:to>
    <xdr:cxnSp macro="">
      <xdr:nvCxnSpPr>
        <xdr:cNvPr id="408" name="直線コネクタ 407"/>
        <xdr:cNvCxnSpPr/>
      </xdr:nvCxnSpPr>
      <xdr:spPr>
        <a:xfrm flipV="1">
          <a:off x="7861300" y="13105847"/>
          <a:ext cx="889000" cy="25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9" name="フローチャート : 判断 408"/>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163293</xdr:rowOff>
    </xdr:from>
    <xdr:ext cx="469744" cy="259045"/>
    <xdr:sp macro="" textlink="">
      <xdr:nvSpPr>
        <xdr:cNvPr id="410" name="テキスト ボックス 409"/>
        <xdr:cNvSpPr txBox="1"/>
      </xdr:nvSpPr>
      <xdr:spPr>
        <a:xfrm>
          <a:off x="8515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133688</xdr:rowOff>
    </xdr:from>
    <xdr:to>
      <xdr:col>11</xdr:col>
      <xdr:colOff>307975</xdr:colOff>
      <xdr:row>77</xdr:row>
      <xdr:rowOff>155268</xdr:rowOff>
    </xdr:to>
    <xdr:cxnSp macro="">
      <xdr:nvCxnSpPr>
        <xdr:cNvPr id="411" name="直線コネクタ 410"/>
        <xdr:cNvCxnSpPr/>
      </xdr:nvCxnSpPr>
      <xdr:spPr>
        <a:xfrm>
          <a:off x="6972300" y="13335338"/>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2" name="フローチャート : 判断 411"/>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3" name="テキスト ボックス 412"/>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4" name="フローチャート : 判断 413"/>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5" name="テキスト ボックス 414"/>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82248</xdr:rowOff>
    </xdr:from>
    <xdr:to>
      <xdr:col>15</xdr:col>
      <xdr:colOff>231775</xdr:colOff>
      <xdr:row>78</xdr:row>
      <xdr:rowOff>12398</xdr:rowOff>
    </xdr:to>
    <xdr:sp macro="" textlink="">
      <xdr:nvSpPr>
        <xdr:cNvPr id="421" name="円/楕円 420"/>
        <xdr:cNvSpPr/>
      </xdr:nvSpPr>
      <xdr:spPr>
        <a:xfrm>
          <a:off x="10426700" y="1328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105125</xdr:rowOff>
    </xdr:from>
    <xdr:ext cx="469744" cy="259045"/>
    <xdr:sp macro="" textlink="">
      <xdr:nvSpPr>
        <xdr:cNvPr id="422" name="商工費該当値テキスト"/>
        <xdr:cNvSpPr txBox="1"/>
      </xdr:nvSpPr>
      <xdr:spPr>
        <a:xfrm>
          <a:off x="10528300" y="1313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35820</xdr:rowOff>
    </xdr:from>
    <xdr:to>
      <xdr:col>14</xdr:col>
      <xdr:colOff>79375</xdr:colOff>
      <xdr:row>77</xdr:row>
      <xdr:rowOff>137420</xdr:rowOff>
    </xdr:to>
    <xdr:sp macro="" textlink="">
      <xdr:nvSpPr>
        <xdr:cNvPr id="423" name="円/楕円 422"/>
        <xdr:cNvSpPr/>
      </xdr:nvSpPr>
      <xdr:spPr>
        <a:xfrm>
          <a:off x="9588500" y="13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153947</xdr:rowOff>
    </xdr:from>
    <xdr:ext cx="469744" cy="259045"/>
    <xdr:sp macro="" textlink="">
      <xdr:nvSpPr>
        <xdr:cNvPr id="424" name="テキスト ボックス 423"/>
        <xdr:cNvSpPr txBox="1"/>
      </xdr:nvSpPr>
      <xdr:spPr>
        <a:xfrm>
          <a:off x="9404427" y="1301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24847</xdr:rowOff>
    </xdr:from>
    <xdr:to>
      <xdr:col>12</xdr:col>
      <xdr:colOff>561975</xdr:colOff>
      <xdr:row>76</xdr:row>
      <xdr:rowOff>126447</xdr:rowOff>
    </xdr:to>
    <xdr:sp macro="" textlink="">
      <xdr:nvSpPr>
        <xdr:cNvPr id="425" name="円/楕円 424"/>
        <xdr:cNvSpPr/>
      </xdr:nvSpPr>
      <xdr:spPr>
        <a:xfrm>
          <a:off x="8699500" y="130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142974</xdr:rowOff>
    </xdr:from>
    <xdr:ext cx="534377" cy="259045"/>
    <xdr:sp macro="" textlink="">
      <xdr:nvSpPr>
        <xdr:cNvPr id="426" name="テキスト ボックス 425"/>
        <xdr:cNvSpPr txBox="1"/>
      </xdr:nvSpPr>
      <xdr:spPr>
        <a:xfrm>
          <a:off x="8483111" y="128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104468</xdr:rowOff>
    </xdr:from>
    <xdr:to>
      <xdr:col>11</xdr:col>
      <xdr:colOff>358775</xdr:colOff>
      <xdr:row>78</xdr:row>
      <xdr:rowOff>34618</xdr:rowOff>
    </xdr:to>
    <xdr:sp macro="" textlink="">
      <xdr:nvSpPr>
        <xdr:cNvPr id="427" name="円/楕円 426"/>
        <xdr:cNvSpPr/>
      </xdr:nvSpPr>
      <xdr:spPr>
        <a:xfrm>
          <a:off x="7810500" y="133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25745</xdr:rowOff>
    </xdr:from>
    <xdr:ext cx="469744" cy="259045"/>
    <xdr:sp macro="" textlink="">
      <xdr:nvSpPr>
        <xdr:cNvPr id="428" name="テキスト ボックス 427"/>
        <xdr:cNvSpPr txBox="1"/>
      </xdr:nvSpPr>
      <xdr:spPr>
        <a:xfrm>
          <a:off x="7626427" y="1339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82888</xdr:rowOff>
    </xdr:from>
    <xdr:to>
      <xdr:col>10</xdr:col>
      <xdr:colOff>155575</xdr:colOff>
      <xdr:row>78</xdr:row>
      <xdr:rowOff>13038</xdr:rowOff>
    </xdr:to>
    <xdr:sp macro="" textlink="">
      <xdr:nvSpPr>
        <xdr:cNvPr id="429" name="円/楕円 428"/>
        <xdr:cNvSpPr/>
      </xdr:nvSpPr>
      <xdr:spPr>
        <a:xfrm>
          <a:off x="6921500" y="132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4165</xdr:rowOff>
    </xdr:from>
    <xdr:ext cx="469744" cy="259045"/>
    <xdr:sp macro="" textlink="">
      <xdr:nvSpPr>
        <xdr:cNvPr id="430" name="テキスト ボックス 429"/>
        <xdr:cNvSpPr txBox="1"/>
      </xdr:nvSpPr>
      <xdr:spPr>
        <a:xfrm>
          <a:off x="6737427" y="133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5" name="直線コネクタ 454"/>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6"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7" name="直線コネクタ 456"/>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8"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9" name="直線コネクタ 458"/>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11322</xdr:rowOff>
    </xdr:from>
    <xdr:to>
      <xdr:col>15</xdr:col>
      <xdr:colOff>180975</xdr:colOff>
      <xdr:row>96</xdr:row>
      <xdr:rowOff>108477</xdr:rowOff>
    </xdr:to>
    <xdr:cxnSp macro="">
      <xdr:nvCxnSpPr>
        <xdr:cNvPr id="460" name="直線コネクタ 459"/>
        <xdr:cNvCxnSpPr/>
      </xdr:nvCxnSpPr>
      <xdr:spPr>
        <a:xfrm flipV="1">
          <a:off x="9639300" y="16299072"/>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61"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2" name="フローチャート : 判断 461"/>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39649</xdr:rowOff>
    </xdr:from>
    <xdr:to>
      <xdr:col>14</xdr:col>
      <xdr:colOff>28575</xdr:colOff>
      <xdr:row>96</xdr:row>
      <xdr:rowOff>108477</xdr:rowOff>
    </xdr:to>
    <xdr:cxnSp macro="">
      <xdr:nvCxnSpPr>
        <xdr:cNvPr id="463" name="直線コネクタ 462"/>
        <xdr:cNvCxnSpPr/>
      </xdr:nvCxnSpPr>
      <xdr:spPr>
        <a:xfrm>
          <a:off x="8750300" y="16498849"/>
          <a:ext cx="8890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4" name="フローチャート : 判断 463"/>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5" name="テキスト ボックス 464"/>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167875</xdr:rowOff>
    </xdr:from>
    <xdr:to>
      <xdr:col>12</xdr:col>
      <xdr:colOff>511175</xdr:colOff>
      <xdr:row>96</xdr:row>
      <xdr:rowOff>39649</xdr:rowOff>
    </xdr:to>
    <xdr:cxnSp macro="">
      <xdr:nvCxnSpPr>
        <xdr:cNvPr id="466" name="直線コネクタ 465"/>
        <xdr:cNvCxnSpPr/>
      </xdr:nvCxnSpPr>
      <xdr:spPr>
        <a:xfrm>
          <a:off x="7861300" y="16455625"/>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7" name="フローチャート : 判断 466"/>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8" name="テキスト ボックス 467"/>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167875</xdr:rowOff>
    </xdr:from>
    <xdr:to>
      <xdr:col>11</xdr:col>
      <xdr:colOff>307975</xdr:colOff>
      <xdr:row>96</xdr:row>
      <xdr:rowOff>74568</xdr:rowOff>
    </xdr:to>
    <xdr:cxnSp macro="">
      <xdr:nvCxnSpPr>
        <xdr:cNvPr id="469" name="直線コネクタ 468"/>
        <xdr:cNvCxnSpPr/>
      </xdr:nvCxnSpPr>
      <xdr:spPr>
        <a:xfrm flipV="1">
          <a:off x="6972300" y="16455625"/>
          <a:ext cx="8890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0" name="フローチャート : 判断 469"/>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1" name="テキスト ボックス 470"/>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2" name="フローチャート : 判断 471"/>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3" name="テキスト ボックス 472"/>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131972</xdr:rowOff>
    </xdr:from>
    <xdr:to>
      <xdr:col>15</xdr:col>
      <xdr:colOff>231775</xdr:colOff>
      <xdr:row>95</xdr:row>
      <xdr:rowOff>62122</xdr:rowOff>
    </xdr:to>
    <xdr:sp macro="" textlink="">
      <xdr:nvSpPr>
        <xdr:cNvPr id="479" name="円/楕円 478"/>
        <xdr:cNvSpPr/>
      </xdr:nvSpPr>
      <xdr:spPr>
        <a:xfrm>
          <a:off x="10426700" y="162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154849</xdr:rowOff>
    </xdr:from>
    <xdr:ext cx="534377" cy="259045"/>
    <xdr:sp macro="" textlink="">
      <xdr:nvSpPr>
        <xdr:cNvPr id="480" name="土木費該当値テキスト"/>
        <xdr:cNvSpPr txBox="1"/>
      </xdr:nvSpPr>
      <xdr:spPr>
        <a:xfrm>
          <a:off x="10528300" y="160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57677</xdr:rowOff>
    </xdr:from>
    <xdr:to>
      <xdr:col>14</xdr:col>
      <xdr:colOff>79375</xdr:colOff>
      <xdr:row>96</xdr:row>
      <xdr:rowOff>159277</xdr:rowOff>
    </xdr:to>
    <xdr:sp macro="" textlink="">
      <xdr:nvSpPr>
        <xdr:cNvPr id="481" name="円/楕円 480"/>
        <xdr:cNvSpPr/>
      </xdr:nvSpPr>
      <xdr:spPr>
        <a:xfrm>
          <a:off x="9588500" y="165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4354</xdr:rowOff>
    </xdr:from>
    <xdr:ext cx="534377" cy="259045"/>
    <xdr:sp macro="" textlink="">
      <xdr:nvSpPr>
        <xdr:cNvPr id="482" name="テキスト ボックス 481"/>
        <xdr:cNvSpPr txBox="1"/>
      </xdr:nvSpPr>
      <xdr:spPr>
        <a:xfrm>
          <a:off x="9372111" y="16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160299</xdr:rowOff>
    </xdr:from>
    <xdr:to>
      <xdr:col>12</xdr:col>
      <xdr:colOff>561975</xdr:colOff>
      <xdr:row>96</xdr:row>
      <xdr:rowOff>90449</xdr:rowOff>
    </xdr:to>
    <xdr:sp macro="" textlink="">
      <xdr:nvSpPr>
        <xdr:cNvPr id="483" name="円/楕円 482"/>
        <xdr:cNvSpPr/>
      </xdr:nvSpPr>
      <xdr:spPr>
        <a:xfrm>
          <a:off x="8699500" y="1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106976</xdr:rowOff>
    </xdr:from>
    <xdr:ext cx="534377" cy="259045"/>
    <xdr:sp macro="" textlink="">
      <xdr:nvSpPr>
        <xdr:cNvPr id="484" name="テキスト ボックス 483"/>
        <xdr:cNvSpPr txBox="1"/>
      </xdr:nvSpPr>
      <xdr:spPr>
        <a:xfrm>
          <a:off x="8483111" y="162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117075</xdr:rowOff>
    </xdr:from>
    <xdr:to>
      <xdr:col>11</xdr:col>
      <xdr:colOff>358775</xdr:colOff>
      <xdr:row>96</xdr:row>
      <xdr:rowOff>47225</xdr:rowOff>
    </xdr:to>
    <xdr:sp macro="" textlink="">
      <xdr:nvSpPr>
        <xdr:cNvPr id="485" name="円/楕円 484"/>
        <xdr:cNvSpPr/>
      </xdr:nvSpPr>
      <xdr:spPr>
        <a:xfrm>
          <a:off x="7810500" y="164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63752</xdr:rowOff>
    </xdr:from>
    <xdr:ext cx="534377" cy="259045"/>
    <xdr:sp macro="" textlink="">
      <xdr:nvSpPr>
        <xdr:cNvPr id="486" name="テキスト ボックス 485"/>
        <xdr:cNvSpPr txBox="1"/>
      </xdr:nvSpPr>
      <xdr:spPr>
        <a:xfrm>
          <a:off x="7594111" y="161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23768</xdr:rowOff>
    </xdr:from>
    <xdr:to>
      <xdr:col>10</xdr:col>
      <xdr:colOff>155575</xdr:colOff>
      <xdr:row>96</xdr:row>
      <xdr:rowOff>125368</xdr:rowOff>
    </xdr:to>
    <xdr:sp macro="" textlink="">
      <xdr:nvSpPr>
        <xdr:cNvPr id="487" name="円/楕円 486"/>
        <xdr:cNvSpPr/>
      </xdr:nvSpPr>
      <xdr:spPr>
        <a:xfrm>
          <a:off x="6921500" y="164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141895</xdr:rowOff>
    </xdr:from>
    <xdr:ext cx="534377" cy="259045"/>
    <xdr:sp macro="" textlink="">
      <xdr:nvSpPr>
        <xdr:cNvPr id="488" name="テキスト ボックス 487"/>
        <xdr:cNvSpPr txBox="1"/>
      </xdr:nvSpPr>
      <xdr:spPr>
        <a:xfrm>
          <a:off x="6705111" y="16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5" name="直線コネクタ 514"/>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6"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7" name="直線コネクタ 516"/>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8"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9" name="直線コネクタ 518"/>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143184</xdr:rowOff>
    </xdr:from>
    <xdr:to>
      <xdr:col>23</xdr:col>
      <xdr:colOff>517525</xdr:colOff>
      <xdr:row>34</xdr:row>
      <xdr:rowOff>148844</xdr:rowOff>
    </xdr:to>
    <xdr:cxnSp macro="">
      <xdr:nvCxnSpPr>
        <xdr:cNvPr id="520" name="直線コネクタ 519"/>
        <xdr:cNvCxnSpPr/>
      </xdr:nvCxnSpPr>
      <xdr:spPr>
        <a:xfrm>
          <a:off x="15481300" y="5629584"/>
          <a:ext cx="838200" cy="34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21"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2" name="フローチャート : 判断 521"/>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143184</xdr:rowOff>
    </xdr:from>
    <xdr:to>
      <xdr:col>22</xdr:col>
      <xdr:colOff>365125</xdr:colOff>
      <xdr:row>34</xdr:row>
      <xdr:rowOff>1125</xdr:rowOff>
    </xdr:to>
    <xdr:cxnSp macro="">
      <xdr:nvCxnSpPr>
        <xdr:cNvPr id="523" name="直線コネクタ 522"/>
        <xdr:cNvCxnSpPr/>
      </xdr:nvCxnSpPr>
      <xdr:spPr>
        <a:xfrm flipV="1">
          <a:off x="14592300" y="5629584"/>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4" name="フローチャート : 判断 523"/>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133621</xdr:rowOff>
    </xdr:from>
    <xdr:ext cx="534377" cy="259045"/>
    <xdr:sp macro="" textlink="">
      <xdr:nvSpPr>
        <xdr:cNvPr id="525" name="テキスト ボックス 524"/>
        <xdr:cNvSpPr txBox="1"/>
      </xdr:nvSpPr>
      <xdr:spPr>
        <a:xfrm>
          <a:off x="15214111" y="61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1125</xdr:rowOff>
    </xdr:from>
    <xdr:to>
      <xdr:col>21</xdr:col>
      <xdr:colOff>161925</xdr:colOff>
      <xdr:row>34</xdr:row>
      <xdr:rowOff>87993</xdr:rowOff>
    </xdr:to>
    <xdr:cxnSp macro="">
      <xdr:nvCxnSpPr>
        <xdr:cNvPr id="526" name="直線コネクタ 525"/>
        <xdr:cNvCxnSpPr/>
      </xdr:nvCxnSpPr>
      <xdr:spPr>
        <a:xfrm flipV="1">
          <a:off x="13703300" y="583042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7" name="フローチャート : 判断 526"/>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8" name="テキスト ボックス 527"/>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87993</xdr:rowOff>
    </xdr:from>
    <xdr:to>
      <xdr:col>19</xdr:col>
      <xdr:colOff>644525</xdr:colOff>
      <xdr:row>35</xdr:row>
      <xdr:rowOff>38136</xdr:rowOff>
    </xdr:to>
    <xdr:cxnSp macro="">
      <xdr:nvCxnSpPr>
        <xdr:cNvPr id="529" name="直線コネクタ 528"/>
        <xdr:cNvCxnSpPr/>
      </xdr:nvCxnSpPr>
      <xdr:spPr>
        <a:xfrm flipV="1">
          <a:off x="12814300" y="5917293"/>
          <a:ext cx="889000" cy="1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30" name="フローチャート : 判断 529"/>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97916</xdr:rowOff>
    </xdr:from>
    <xdr:ext cx="534377" cy="259045"/>
    <xdr:sp macro="" textlink="">
      <xdr:nvSpPr>
        <xdr:cNvPr id="531" name="テキスト ボックス 530"/>
        <xdr:cNvSpPr txBox="1"/>
      </xdr:nvSpPr>
      <xdr:spPr>
        <a:xfrm>
          <a:off x="13436111" y="62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2" name="フローチャート : 判断 531"/>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171068</xdr:rowOff>
    </xdr:from>
    <xdr:ext cx="534377" cy="259045"/>
    <xdr:sp macro="" textlink="">
      <xdr:nvSpPr>
        <xdr:cNvPr id="533" name="テキスト ボックス 532"/>
        <xdr:cNvSpPr txBox="1"/>
      </xdr:nvSpPr>
      <xdr:spPr>
        <a:xfrm>
          <a:off x="12547111"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98044</xdr:rowOff>
    </xdr:from>
    <xdr:to>
      <xdr:col>23</xdr:col>
      <xdr:colOff>568325</xdr:colOff>
      <xdr:row>35</xdr:row>
      <xdr:rowOff>28194</xdr:rowOff>
    </xdr:to>
    <xdr:sp macro="" textlink="">
      <xdr:nvSpPr>
        <xdr:cNvPr id="539" name="円/楕円 538"/>
        <xdr:cNvSpPr/>
      </xdr:nvSpPr>
      <xdr:spPr>
        <a:xfrm>
          <a:off x="162687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120921</xdr:rowOff>
    </xdr:from>
    <xdr:ext cx="534377" cy="259045"/>
    <xdr:sp macro="" textlink="">
      <xdr:nvSpPr>
        <xdr:cNvPr id="540" name="消防費該当値テキスト"/>
        <xdr:cNvSpPr txBox="1"/>
      </xdr:nvSpPr>
      <xdr:spPr>
        <a:xfrm>
          <a:off x="16370300" y="57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16,416</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92384</xdr:rowOff>
    </xdr:from>
    <xdr:to>
      <xdr:col>22</xdr:col>
      <xdr:colOff>415925</xdr:colOff>
      <xdr:row>33</xdr:row>
      <xdr:rowOff>22534</xdr:rowOff>
    </xdr:to>
    <xdr:sp macro="" textlink="">
      <xdr:nvSpPr>
        <xdr:cNvPr id="541" name="円/楕円 540"/>
        <xdr:cNvSpPr/>
      </xdr:nvSpPr>
      <xdr:spPr>
        <a:xfrm>
          <a:off x="15430500" y="55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39061</xdr:rowOff>
    </xdr:from>
    <xdr:ext cx="534377" cy="259045"/>
    <xdr:sp macro="" textlink="">
      <xdr:nvSpPr>
        <xdr:cNvPr id="542" name="テキスト ボックス 541"/>
        <xdr:cNvSpPr txBox="1"/>
      </xdr:nvSpPr>
      <xdr:spPr>
        <a:xfrm>
          <a:off x="15214111" y="535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121775</xdr:rowOff>
    </xdr:from>
    <xdr:to>
      <xdr:col>21</xdr:col>
      <xdr:colOff>212725</xdr:colOff>
      <xdr:row>34</xdr:row>
      <xdr:rowOff>51925</xdr:rowOff>
    </xdr:to>
    <xdr:sp macro="" textlink="">
      <xdr:nvSpPr>
        <xdr:cNvPr id="543" name="円/楕円 542"/>
        <xdr:cNvSpPr/>
      </xdr:nvSpPr>
      <xdr:spPr>
        <a:xfrm>
          <a:off x="14541500" y="5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68452</xdr:rowOff>
    </xdr:from>
    <xdr:ext cx="534377" cy="259045"/>
    <xdr:sp macro="" textlink="">
      <xdr:nvSpPr>
        <xdr:cNvPr id="544" name="テキスト ボックス 543"/>
        <xdr:cNvSpPr txBox="1"/>
      </xdr:nvSpPr>
      <xdr:spPr>
        <a:xfrm>
          <a:off x="14325111" y="55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37193</xdr:rowOff>
    </xdr:from>
    <xdr:to>
      <xdr:col>20</xdr:col>
      <xdr:colOff>9525</xdr:colOff>
      <xdr:row>34</xdr:row>
      <xdr:rowOff>138793</xdr:rowOff>
    </xdr:to>
    <xdr:sp macro="" textlink="">
      <xdr:nvSpPr>
        <xdr:cNvPr id="545" name="円/楕円 544"/>
        <xdr:cNvSpPr/>
      </xdr:nvSpPr>
      <xdr:spPr>
        <a:xfrm>
          <a:off x="13652500" y="58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155320</xdr:rowOff>
    </xdr:from>
    <xdr:ext cx="534377" cy="259045"/>
    <xdr:sp macro="" textlink="">
      <xdr:nvSpPr>
        <xdr:cNvPr id="546" name="テキスト ボックス 545"/>
        <xdr:cNvSpPr txBox="1"/>
      </xdr:nvSpPr>
      <xdr:spPr>
        <a:xfrm>
          <a:off x="13436111" y="56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158786</xdr:rowOff>
    </xdr:from>
    <xdr:to>
      <xdr:col>18</xdr:col>
      <xdr:colOff>492125</xdr:colOff>
      <xdr:row>35</xdr:row>
      <xdr:rowOff>88936</xdr:rowOff>
    </xdr:to>
    <xdr:sp macro="" textlink="">
      <xdr:nvSpPr>
        <xdr:cNvPr id="547" name="円/楕円 546"/>
        <xdr:cNvSpPr/>
      </xdr:nvSpPr>
      <xdr:spPr>
        <a:xfrm>
          <a:off x="12763500" y="5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105463</xdr:rowOff>
    </xdr:from>
    <xdr:ext cx="534377" cy="259045"/>
    <xdr:sp macro="" textlink="">
      <xdr:nvSpPr>
        <xdr:cNvPr id="548" name="テキスト ボックス 547"/>
        <xdr:cNvSpPr txBox="1"/>
      </xdr:nvSpPr>
      <xdr:spPr>
        <a:xfrm>
          <a:off x="12547111" y="576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71" name="直線コネクタ 570"/>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2"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3" name="直線コネクタ 572"/>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4"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5" name="直線コネクタ 574"/>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15250</xdr:rowOff>
    </xdr:from>
    <xdr:to>
      <xdr:col>23</xdr:col>
      <xdr:colOff>517525</xdr:colOff>
      <xdr:row>56</xdr:row>
      <xdr:rowOff>65977</xdr:rowOff>
    </xdr:to>
    <xdr:cxnSp macro="">
      <xdr:nvCxnSpPr>
        <xdr:cNvPr id="576" name="直線コネクタ 575"/>
        <xdr:cNvCxnSpPr/>
      </xdr:nvCxnSpPr>
      <xdr:spPr>
        <a:xfrm>
          <a:off x="15481300" y="9273550"/>
          <a:ext cx="838200" cy="39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7"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8" name="フローチャート : 判断 577"/>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15250</xdr:rowOff>
    </xdr:from>
    <xdr:to>
      <xdr:col>22</xdr:col>
      <xdr:colOff>365125</xdr:colOff>
      <xdr:row>55</xdr:row>
      <xdr:rowOff>46637</xdr:rowOff>
    </xdr:to>
    <xdr:cxnSp macro="">
      <xdr:nvCxnSpPr>
        <xdr:cNvPr id="579" name="直線コネクタ 578"/>
        <xdr:cNvCxnSpPr/>
      </xdr:nvCxnSpPr>
      <xdr:spPr>
        <a:xfrm flipV="1">
          <a:off x="14592300" y="9273550"/>
          <a:ext cx="889000" cy="2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80" name="フローチャート : 判断 579"/>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81" name="テキスト ボックス 580"/>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46637</xdr:rowOff>
    </xdr:from>
    <xdr:to>
      <xdr:col>21</xdr:col>
      <xdr:colOff>161925</xdr:colOff>
      <xdr:row>55</xdr:row>
      <xdr:rowOff>72812</xdr:rowOff>
    </xdr:to>
    <xdr:cxnSp macro="">
      <xdr:nvCxnSpPr>
        <xdr:cNvPr id="582" name="直線コネクタ 581"/>
        <xdr:cNvCxnSpPr/>
      </xdr:nvCxnSpPr>
      <xdr:spPr>
        <a:xfrm flipV="1">
          <a:off x="13703300" y="9476387"/>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3" name="フローチャート : 判断 58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4" name="テキスト ボックス 583"/>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72812</xdr:rowOff>
    </xdr:from>
    <xdr:to>
      <xdr:col>19</xdr:col>
      <xdr:colOff>644525</xdr:colOff>
      <xdr:row>56</xdr:row>
      <xdr:rowOff>158422</xdr:rowOff>
    </xdr:to>
    <xdr:cxnSp macro="">
      <xdr:nvCxnSpPr>
        <xdr:cNvPr id="585" name="直線コネクタ 584"/>
        <xdr:cNvCxnSpPr/>
      </xdr:nvCxnSpPr>
      <xdr:spPr>
        <a:xfrm flipV="1">
          <a:off x="12814300" y="9502562"/>
          <a:ext cx="889000" cy="2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6" name="フローチャート : 判断 58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7" name="テキスト ボックス 586"/>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8" name="フローチャート : 判断 58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9" name="テキスト ボックス 588"/>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15177</xdr:rowOff>
    </xdr:from>
    <xdr:to>
      <xdr:col>23</xdr:col>
      <xdr:colOff>568325</xdr:colOff>
      <xdr:row>56</xdr:row>
      <xdr:rowOff>116777</xdr:rowOff>
    </xdr:to>
    <xdr:sp macro="" textlink="">
      <xdr:nvSpPr>
        <xdr:cNvPr id="595" name="円/楕円 594"/>
        <xdr:cNvSpPr/>
      </xdr:nvSpPr>
      <xdr:spPr>
        <a:xfrm>
          <a:off x="16268700" y="96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165054</xdr:rowOff>
    </xdr:from>
    <xdr:ext cx="534377" cy="259045"/>
    <xdr:sp macro="" textlink="">
      <xdr:nvSpPr>
        <xdr:cNvPr id="596" name="教育費該当値テキスト"/>
        <xdr:cNvSpPr txBox="1"/>
      </xdr:nvSpPr>
      <xdr:spPr>
        <a:xfrm>
          <a:off x="16370300" y="959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135900</xdr:rowOff>
    </xdr:from>
    <xdr:to>
      <xdr:col>22</xdr:col>
      <xdr:colOff>415925</xdr:colOff>
      <xdr:row>54</xdr:row>
      <xdr:rowOff>66050</xdr:rowOff>
    </xdr:to>
    <xdr:sp macro="" textlink="">
      <xdr:nvSpPr>
        <xdr:cNvPr id="597" name="円/楕円 596"/>
        <xdr:cNvSpPr/>
      </xdr:nvSpPr>
      <xdr:spPr>
        <a:xfrm>
          <a:off x="15430500" y="92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82577</xdr:rowOff>
    </xdr:from>
    <xdr:ext cx="534377" cy="259045"/>
    <xdr:sp macro="" textlink="">
      <xdr:nvSpPr>
        <xdr:cNvPr id="598" name="テキスト ボックス 597"/>
        <xdr:cNvSpPr txBox="1"/>
      </xdr:nvSpPr>
      <xdr:spPr>
        <a:xfrm>
          <a:off x="15214111" y="89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167287</xdr:rowOff>
    </xdr:from>
    <xdr:to>
      <xdr:col>21</xdr:col>
      <xdr:colOff>212725</xdr:colOff>
      <xdr:row>55</xdr:row>
      <xdr:rowOff>97437</xdr:rowOff>
    </xdr:to>
    <xdr:sp macro="" textlink="">
      <xdr:nvSpPr>
        <xdr:cNvPr id="599" name="円/楕円 598"/>
        <xdr:cNvSpPr/>
      </xdr:nvSpPr>
      <xdr:spPr>
        <a:xfrm>
          <a:off x="14541500" y="94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113964</xdr:rowOff>
    </xdr:from>
    <xdr:ext cx="534377" cy="259045"/>
    <xdr:sp macro="" textlink="">
      <xdr:nvSpPr>
        <xdr:cNvPr id="600" name="テキスト ボックス 599"/>
        <xdr:cNvSpPr txBox="1"/>
      </xdr:nvSpPr>
      <xdr:spPr>
        <a:xfrm>
          <a:off x="14325111" y="920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22012</xdr:rowOff>
    </xdr:from>
    <xdr:to>
      <xdr:col>20</xdr:col>
      <xdr:colOff>9525</xdr:colOff>
      <xdr:row>55</xdr:row>
      <xdr:rowOff>123612</xdr:rowOff>
    </xdr:to>
    <xdr:sp macro="" textlink="">
      <xdr:nvSpPr>
        <xdr:cNvPr id="601" name="円/楕円 600"/>
        <xdr:cNvSpPr/>
      </xdr:nvSpPr>
      <xdr:spPr>
        <a:xfrm>
          <a:off x="13652500" y="94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140139</xdr:rowOff>
    </xdr:from>
    <xdr:ext cx="534377" cy="259045"/>
    <xdr:sp macro="" textlink="">
      <xdr:nvSpPr>
        <xdr:cNvPr id="602" name="テキスト ボックス 601"/>
        <xdr:cNvSpPr txBox="1"/>
      </xdr:nvSpPr>
      <xdr:spPr>
        <a:xfrm>
          <a:off x="13436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107622</xdr:rowOff>
    </xdr:from>
    <xdr:to>
      <xdr:col>18</xdr:col>
      <xdr:colOff>492125</xdr:colOff>
      <xdr:row>57</xdr:row>
      <xdr:rowOff>37772</xdr:rowOff>
    </xdr:to>
    <xdr:sp macro="" textlink="">
      <xdr:nvSpPr>
        <xdr:cNvPr id="603" name="円/楕円 602"/>
        <xdr:cNvSpPr/>
      </xdr:nvSpPr>
      <xdr:spPr>
        <a:xfrm>
          <a:off x="12763500" y="970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28899</xdr:rowOff>
    </xdr:from>
    <xdr:ext cx="534377" cy="259045"/>
    <xdr:sp macro="" textlink="">
      <xdr:nvSpPr>
        <xdr:cNvPr id="604" name="テキスト ボックス 603"/>
        <xdr:cNvSpPr txBox="1"/>
      </xdr:nvSpPr>
      <xdr:spPr>
        <a:xfrm>
          <a:off x="12547111" y="980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30" name="直線コネクタ 629"/>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3"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4" name="直線コネクタ 633"/>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32421</xdr:rowOff>
    </xdr:from>
    <xdr:to>
      <xdr:col>23</xdr:col>
      <xdr:colOff>517525</xdr:colOff>
      <xdr:row>79</xdr:row>
      <xdr:rowOff>90061</xdr:rowOff>
    </xdr:to>
    <xdr:cxnSp macro="">
      <xdr:nvCxnSpPr>
        <xdr:cNvPr id="635" name="直線コネクタ 634"/>
        <xdr:cNvCxnSpPr/>
      </xdr:nvCxnSpPr>
      <xdr:spPr>
        <a:xfrm flipV="1">
          <a:off x="15481300" y="13576971"/>
          <a:ext cx="8382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6"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7" name="フローチャート : 判断 636"/>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61159</xdr:rowOff>
    </xdr:from>
    <xdr:to>
      <xdr:col>22</xdr:col>
      <xdr:colOff>365125</xdr:colOff>
      <xdr:row>79</xdr:row>
      <xdr:rowOff>90061</xdr:rowOff>
    </xdr:to>
    <xdr:cxnSp macro="">
      <xdr:nvCxnSpPr>
        <xdr:cNvPr id="638" name="直線コネクタ 637"/>
        <xdr:cNvCxnSpPr/>
      </xdr:nvCxnSpPr>
      <xdr:spPr>
        <a:xfrm>
          <a:off x="14592300" y="13605709"/>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9" name="フローチャート : 判断 638"/>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40" name="テキスト ボックス 639"/>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61159</xdr:rowOff>
    </xdr:from>
    <xdr:to>
      <xdr:col>21</xdr:col>
      <xdr:colOff>161925</xdr:colOff>
      <xdr:row>79</xdr:row>
      <xdr:rowOff>87285</xdr:rowOff>
    </xdr:to>
    <xdr:cxnSp macro="">
      <xdr:nvCxnSpPr>
        <xdr:cNvPr id="641" name="直線コネクタ 640"/>
        <xdr:cNvCxnSpPr/>
      </xdr:nvCxnSpPr>
      <xdr:spPr>
        <a:xfrm flipV="1">
          <a:off x="13703300" y="1360570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2" name="フローチャート : 判断 641"/>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3" name="テキスト ボックス 642"/>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67038</xdr:rowOff>
    </xdr:from>
    <xdr:to>
      <xdr:col>19</xdr:col>
      <xdr:colOff>644525</xdr:colOff>
      <xdr:row>79</xdr:row>
      <xdr:rowOff>87285</xdr:rowOff>
    </xdr:to>
    <xdr:cxnSp macro="">
      <xdr:nvCxnSpPr>
        <xdr:cNvPr id="644" name="直線コネクタ 643"/>
        <xdr:cNvCxnSpPr/>
      </xdr:nvCxnSpPr>
      <xdr:spPr>
        <a:xfrm>
          <a:off x="12814300" y="13611588"/>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5" name="フローチャート : 判断 644"/>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6" name="テキスト ボックス 645"/>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7" name="フローチャート : 判断 646"/>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8" name="テキスト ボックス 647"/>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153071</xdr:rowOff>
    </xdr:from>
    <xdr:to>
      <xdr:col>23</xdr:col>
      <xdr:colOff>568325</xdr:colOff>
      <xdr:row>79</xdr:row>
      <xdr:rowOff>83221</xdr:rowOff>
    </xdr:to>
    <xdr:sp macro="" textlink="">
      <xdr:nvSpPr>
        <xdr:cNvPr id="654" name="円/楕円 653"/>
        <xdr:cNvSpPr/>
      </xdr:nvSpPr>
      <xdr:spPr>
        <a:xfrm>
          <a:off x="16268700" y="135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107822</xdr:rowOff>
    </xdr:from>
    <xdr:ext cx="378565" cy="259045"/>
    <xdr:sp macro="" textlink="">
      <xdr:nvSpPr>
        <xdr:cNvPr id="655" name="災害復旧費該当値テキスト"/>
        <xdr:cNvSpPr txBox="1"/>
      </xdr:nvSpPr>
      <xdr:spPr>
        <a:xfrm>
          <a:off x="16370300" y="1348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39261</xdr:rowOff>
    </xdr:from>
    <xdr:to>
      <xdr:col>22</xdr:col>
      <xdr:colOff>415925</xdr:colOff>
      <xdr:row>79</xdr:row>
      <xdr:rowOff>140861</xdr:rowOff>
    </xdr:to>
    <xdr:sp macro="" textlink="">
      <xdr:nvSpPr>
        <xdr:cNvPr id="656" name="円/楕円 655"/>
        <xdr:cNvSpPr/>
      </xdr:nvSpPr>
      <xdr:spPr>
        <a:xfrm>
          <a:off x="15430500" y="135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131988</xdr:rowOff>
    </xdr:from>
    <xdr:ext cx="313932" cy="259045"/>
    <xdr:sp macro="" textlink="">
      <xdr:nvSpPr>
        <xdr:cNvPr id="657" name="テキスト ボックス 656"/>
        <xdr:cNvSpPr txBox="1"/>
      </xdr:nvSpPr>
      <xdr:spPr>
        <a:xfrm>
          <a:off x="15324333" y="13676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10359</xdr:rowOff>
    </xdr:from>
    <xdr:to>
      <xdr:col>21</xdr:col>
      <xdr:colOff>212725</xdr:colOff>
      <xdr:row>79</xdr:row>
      <xdr:rowOff>111959</xdr:rowOff>
    </xdr:to>
    <xdr:sp macro="" textlink="">
      <xdr:nvSpPr>
        <xdr:cNvPr id="658" name="円/楕円 657"/>
        <xdr:cNvSpPr/>
      </xdr:nvSpPr>
      <xdr:spPr>
        <a:xfrm>
          <a:off x="14541500" y="135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103086</xdr:rowOff>
    </xdr:from>
    <xdr:ext cx="378565" cy="259045"/>
    <xdr:sp macro="" textlink="">
      <xdr:nvSpPr>
        <xdr:cNvPr id="659" name="テキスト ボックス 658"/>
        <xdr:cNvSpPr txBox="1"/>
      </xdr:nvSpPr>
      <xdr:spPr>
        <a:xfrm>
          <a:off x="14403017" y="1364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36485</xdr:rowOff>
    </xdr:from>
    <xdr:to>
      <xdr:col>20</xdr:col>
      <xdr:colOff>9525</xdr:colOff>
      <xdr:row>79</xdr:row>
      <xdr:rowOff>138085</xdr:rowOff>
    </xdr:to>
    <xdr:sp macro="" textlink="">
      <xdr:nvSpPr>
        <xdr:cNvPr id="660" name="円/楕円 659"/>
        <xdr:cNvSpPr/>
      </xdr:nvSpPr>
      <xdr:spPr>
        <a:xfrm>
          <a:off x="13652500" y="135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129212</xdr:rowOff>
    </xdr:from>
    <xdr:ext cx="313932" cy="259045"/>
    <xdr:sp macro="" textlink="">
      <xdr:nvSpPr>
        <xdr:cNvPr id="661" name="テキスト ボックス 660"/>
        <xdr:cNvSpPr txBox="1"/>
      </xdr:nvSpPr>
      <xdr:spPr>
        <a:xfrm>
          <a:off x="13546333" y="13673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16238</xdr:rowOff>
    </xdr:from>
    <xdr:to>
      <xdr:col>18</xdr:col>
      <xdr:colOff>492125</xdr:colOff>
      <xdr:row>79</xdr:row>
      <xdr:rowOff>117838</xdr:rowOff>
    </xdr:to>
    <xdr:sp macro="" textlink="">
      <xdr:nvSpPr>
        <xdr:cNvPr id="662" name="円/楕円 661"/>
        <xdr:cNvSpPr/>
      </xdr:nvSpPr>
      <xdr:spPr>
        <a:xfrm>
          <a:off x="12763500" y="135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108965</xdr:rowOff>
    </xdr:from>
    <xdr:ext cx="378565" cy="259045"/>
    <xdr:sp macro="" textlink="">
      <xdr:nvSpPr>
        <xdr:cNvPr id="663" name="テキスト ボックス 662"/>
        <xdr:cNvSpPr txBox="1"/>
      </xdr:nvSpPr>
      <xdr:spPr>
        <a:xfrm>
          <a:off x="12625017" y="1365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7" name="直線コネクタ 686"/>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8"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9" name="直線コネクタ 688"/>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90"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91" name="直線コネクタ 690"/>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60170</xdr:rowOff>
    </xdr:from>
    <xdr:to>
      <xdr:col>23</xdr:col>
      <xdr:colOff>517525</xdr:colOff>
      <xdr:row>97</xdr:row>
      <xdr:rowOff>7942</xdr:rowOff>
    </xdr:to>
    <xdr:cxnSp macro="">
      <xdr:nvCxnSpPr>
        <xdr:cNvPr id="692" name="直線コネクタ 691"/>
        <xdr:cNvCxnSpPr/>
      </xdr:nvCxnSpPr>
      <xdr:spPr>
        <a:xfrm>
          <a:off x="15481300" y="16519370"/>
          <a:ext cx="838200" cy="1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3"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4" name="フローチャート : 判断 693"/>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60170</xdr:rowOff>
    </xdr:from>
    <xdr:to>
      <xdr:col>22</xdr:col>
      <xdr:colOff>365125</xdr:colOff>
      <xdr:row>96</xdr:row>
      <xdr:rowOff>136751</xdr:rowOff>
    </xdr:to>
    <xdr:cxnSp macro="">
      <xdr:nvCxnSpPr>
        <xdr:cNvPr id="695" name="直線コネクタ 694"/>
        <xdr:cNvCxnSpPr/>
      </xdr:nvCxnSpPr>
      <xdr:spPr>
        <a:xfrm flipV="1">
          <a:off x="14592300" y="16519370"/>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6" name="フローチャート : 判断 695"/>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7" name="テキスト ボックス 696"/>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132933</xdr:rowOff>
    </xdr:from>
    <xdr:to>
      <xdr:col>21</xdr:col>
      <xdr:colOff>161925</xdr:colOff>
      <xdr:row>96</xdr:row>
      <xdr:rowOff>136751</xdr:rowOff>
    </xdr:to>
    <xdr:cxnSp macro="">
      <xdr:nvCxnSpPr>
        <xdr:cNvPr id="698" name="直線コネクタ 697"/>
        <xdr:cNvCxnSpPr/>
      </xdr:nvCxnSpPr>
      <xdr:spPr>
        <a:xfrm>
          <a:off x="13703300" y="16592133"/>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9" name="フローチャート : 判断 698"/>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700" name="テキスト ボックス 699"/>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132933</xdr:rowOff>
    </xdr:from>
    <xdr:to>
      <xdr:col>19</xdr:col>
      <xdr:colOff>644525</xdr:colOff>
      <xdr:row>96</xdr:row>
      <xdr:rowOff>134710</xdr:rowOff>
    </xdr:to>
    <xdr:cxnSp macro="">
      <xdr:nvCxnSpPr>
        <xdr:cNvPr id="701" name="直線コネクタ 700"/>
        <xdr:cNvCxnSpPr/>
      </xdr:nvCxnSpPr>
      <xdr:spPr>
        <a:xfrm flipV="1">
          <a:off x="12814300" y="16592133"/>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2" name="フローチャート : 判断 701"/>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3" name="テキスト ボックス 702"/>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4" name="フローチャート : 判断 703"/>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5" name="テキスト ボックス 704"/>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128592</xdr:rowOff>
    </xdr:from>
    <xdr:to>
      <xdr:col>23</xdr:col>
      <xdr:colOff>568325</xdr:colOff>
      <xdr:row>97</xdr:row>
      <xdr:rowOff>58742</xdr:rowOff>
    </xdr:to>
    <xdr:sp macro="" textlink="">
      <xdr:nvSpPr>
        <xdr:cNvPr id="711" name="円/楕円 710"/>
        <xdr:cNvSpPr/>
      </xdr:nvSpPr>
      <xdr:spPr>
        <a:xfrm>
          <a:off x="16268700" y="16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151469</xdr:rowOff>
    </xdr:from>
    <xdr:ext cx="534377" cy="259045"/>
    <xdr:sp macro="" textlink="">
      <xdr:nvSpPr>
        <xdr:cNvPr id="712" name="公債費該当値テキスト"/>
        <xdr:cNvSpPr txBox="1"/>
      </xdr:nvSpPr>
      <xdr:spPr>
        <a:xfrm>
          <a:off x="16370300"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9370</xdr:rowOff>
    </xdr:from>
    <xdr:to>
      <xdr:col>22</xdr:col>
      <xdr:colOff>415925</xdr:colOff>
      <xdr:row>96</xdr:row>
      <xdr:rowOff>110970</xdr:rowOff>
    </xdr:to>
    <xdr:sp macro="" textlink="">
      <xdr:nvSpPr>
        <xdr:cNvPr id="713" name="円/楕円 712"/>
        <xdr:cNvSpPr/>
      </xdr:nvSpPr>
      <xdr:spPr>
        <a:xfrm>
          <a:off x="15430500" y="164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127497</xdr:rowOff>
    </xdr:from>
    <xdr:ext cx="534377" cy="259045"/>
    <xdr:sp macro="" textlink="">
      <xdr:nvSpPr>
        <xdr:cNvPr id="714" name="テキスト ボックス 713"/>
        <xdr:cNvSpPr txBox="1"/>
      </xdr:nvSpPr>
      <xdr:spPr>
        <a:xfrm>
          <a:off x="15214111" y="1624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85951</xdr:rowOff>
    </xdr:from>
    <xdr:to>
      <xdr:col>21</xdr:col>
      <xdr:colOff>212725</xdr:colOff>
      <xdr:row>97</xdr:row>
      <xdr:rowOff>16101</xdr:rowOff>
    </xdr:to>
    <xdr:sp macro="" textlink="">
      <xdr:nvSpPr>
        <xdr:cNvPr id="715" name="円/楕円 714"/>
        <xdr:cNvSpPr/>
      </xdr:nvSpPr>
      <xdr:spPr>
        <a:xfrm>
          <a:off x="14541500" y="165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32628</xdr:rowOff>
    </xdr:from>
    <xdr:ext cx="534377" cy="259045"/>
    <xdr:sp macro="" textlink="">
      <xdr:nvSpPr>
        <xdr:cNvPr id="716" name="テキスト ボックス 715"/>
        <xdr:cNvSpPr txBox="1"/>
      </xdr:nvSpPr>
      <xdr:spPr>
        <a:xfrm>
          <a:off x="14325111" y="1632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82133</xdr:rowOff>
    </xdr:from>
    <xdr:to>
      <xdr:col>20</xdr:col>
      <xdr:colOff>9525</xdr:colOff>
      <xdr:row>97</xdr:row>
      <xdr:rowOff>12283</xdr:rowOff>
    </xdr:to>
    <xdr:sp macro="" textlink="">
      <xdr:nvSpPr>
        <xdr:cNvPr id="717" name="円/楕円 716"/>
        <xdr:cNvSpPr/>
      </xdr:nvSpPr>
      <xdr:spPr>
        <a:xfrm>
          <a:off x="13652500" y="165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28810</xdr:rowOff>
    </xdr:from>
    <xdr:ext cx="534377" cy="259045"/>
    <xdr:sp macro="" textlink="">
      <xdr:nvSpPr>
        <xdr:cNvPr id="718" name="テキスト ボックス 717"/>
        <xdr:cNvSpPr txBox="1"/>
      </xdr:nvSpPr>
      <xdr:spPr>
        <a:xfrm>
          <a:off x="13436111" y="163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83910</xdr:rowOff>
    </xdr:from>
    <xdr:to>
      <xdr:col>18</xdr:col>
      <xdr:colOff>492125</xdr:colOff>
      <xdr:row>97</xdr:row>
      <xdr:rowOff>14060</xdr:rowOff>
    </xdr:to>
    <xdr:sp macro="" textlink="">
      <xdr:nvSpPr>
        <xdr:cNvPr id="719" name="円/楕円 718"/>
        <xdr:cNvSpPr/>
      </xdr:nvSpPr>
      <xdr:spPr>
        <a:xfrm>
          <a:off x="12763500" y="165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30587</xdr:rowOff>
    </xdr:from>
    <xdr:ext cx="534377" cy="259045"/>
    <xdr:sp macro="" textlink="">
      <xdr:nvSpPr>
        <xdr:cNvPr id="720" name="テキスト ボックス 719"/>
        <xdr:cNvSpPr txBox="1"/>
      </xdr:nvSpPr>
      <xdr:spPr>
        <a:xfrm>
          <a:off x="12547111" y="1631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4" name="直線コネクタ 743"/>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5"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7"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8" name="直線コネクタ 747"/>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50"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51" name="フローチャート : 判断 750"/>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3" name="フローチャート : 判断 752"/>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4" name="テキスト ボックス 753"/>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6" name="フローチャート : 判断 755"/>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7" name="テキスト ボックス 756"/>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9" name="フローチャート : 判断 758"/>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60" name="テキスト ボックス 759"/>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61" name="フローチャート : 判断 760"/>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2" name="テキスト ボックス 761"/>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9"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1" name="テキスト ボックス 79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3" name="テキスト ボックス 79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5" name="テキスト ボックス 79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7" name="テキスト ボックス 79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1" name="直線コネクタ 80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8" name="フローチャート : 判断 80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10" name="フローチャート : 判断 80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1" name="テキスト ボックス 81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3" name="フローチャート : 判断 81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4" name="テキスト ボックス 81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6" name="フローチャート : 判断 81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8" name="フローチャート : 判断 817"/>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9" name="テキスト ボックス 818"/>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5" name="円/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7" name="円/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8" name="テキスト ボックス 82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9" name="円/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0" name="テキスト ボックス 82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1" name="円/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2" name="テキスト ボックス 83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3" name="円/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4" name="テキスト ボックス 83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住民１人当たり４９，７９１円で前年度比１５，６４６円の減少となっている。主な要因としては、合併前の大型事業に係る償還の終了などにより、長期債元金償還金が減少したことなどによる。しかしながら、依然、全国平均、類似団体平均と比較し、高い水準となっている状況は変わっていないため、引き続き、投資的事業の調整を行い、将来世代へ過度な負担を残さないよう事業債の発行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財政調整基金残高は、行財政改革に取り組んだ結果、標準財政規模に対して安定的に確保されている。実質収支は、平成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年度に実施した市債の繰上償還に係る繰入金や市債などの減により歳入が減少したものの、公債費や普通建設事業費、補助費等などの減により、歳出も減少したことから、黒字となった。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また、実質単年度収支については、実質収支が黒字になったものの、対前年度比においては実質収支額が減少となったため、赤字となった。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過去５年間において、一般会計等の実質収支額は赤字となっておらず、公営企業会計の資金についても不足は発生していない。</a:t>
          </a:r>
        </a:p>
        <a:p>
          <a:r>
            <a:rPr kumimoji="1" lang="ja-JP" altLang="en-US" sz="1400">
              <a:latin typeface="ＭＳ ゴシック" pitchFamily="49" charset="-128"/>
              <a:ea typeface="ＭＳ ゴシック" pitchFamily="49" charset="-128"/>
            </a:rPr>
            <a:t>　いずれも黒字であるため、健全化判断比率に係る連結赤字比率は算定されない。</a:t>
          </a:r>
        </a:p>
        <a:p>
          <a:r>
            <a:rPr kumimoji="1" lang="ja-JP" altLang="en-US" sz="1400">
              <a:latin typeface="ＭＳ ゴシック" pitchFamily="49" charset="-128"/>
              <a:ea typeface="ＭＳ ゴシック" pitchFamily="49" charset="-128"/>
            </a:rPr>
            <a:t>　水道事業会計の標準財政規模比が高いのは、後年度に見込まれる施設、設備の更新の負担増に備え、資金を留保しているためである。</a:t>
          </a: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における主な各会計の実質収支額又は資金剰余額（分子）</a:t>
          </a:r>
        </a:p>
        <a:p>
          <a:r>
            <a:rPr kumimoji="1" lang="ja-JP" altLang="en-US" sz="1400">
              <a:latin typeface="ＭＳ ゴシック" pitchFamily="49" charset="-128"/>
              <a:ea typeface="ＭＳ ゴシック" pitchFamily="49" charset="-128"/>
            </a:rPr>
            <a:t>　水道事業会計</a:t>
          </a:r>
          <a:r>
            <a:rPr kumimoji="1" lang="en-US" altLang="ja-JP" sz="1400">
              <a:latin typeface="ＭＳ ゴシック" pitchFamily="49" charset="-128"/>
              <a:ea typeface="ＭＳ ゴシック" pitchFamily="49" charset="-128"/>
            </a:rPr>
            <a:t>3,053</a:t>
          </a:r>
          <a:r>
            <a:rPr kumimoji="1" lang="ja-JP" altLang="en-US" sz="1400">
              <a:latin typeface="ＭＳ ゴシック" pitchFamily="49" charset="-128"/>
              <a:ea typeface="ＭＳ ゴシック" pitchFamily="49" charset="-128"/>
            </a:rPr>
            <a:t>百万円、国民宿舎事業会計</a:t>
          </a:r>
          <a:r>
            <a:rPr kumimoji="1" lang="en-US" altLang="ja-JP" sz="1400">
              <a:latin typeface="ＭＳ ゴシック" pitchFamily="49" charset="-128"/>
              <a:ea typeface="ＭＳ ゴシック" pitchFamily="49" charset="-128"/>
            </a:rPr>
            <a:t>541</a:t>
          </a:r>
          <a:r>
            <a:rPr kumimoji="1" lang="ja-JP" altLang="en-US" sz="1400">
              <a:latin typeface="ＭＳ ゴシック" pitchFamily="49" charset="-128"/>
              <a:ea typeface="ＭＳ ゴシック" pitchFamily="49" charset="-128"/>
            </a:rPr>
            <a:t>百万円、国民健康保険特別会計</a:t>
          </a:r>
          <a:r>
            <a:rPr kumimoji="1" lang="en-US" altLang="ja-JP" sz="1400">
              <a:latin typeface="ＭＳ ゴシック" pitchFamily="49" charset="-128"/>
              <a:ea typeface="ＭＳ ゴシック" pitchFamily="49" charset="-128"/>
            </a:rPr>
            <a:t>217</a:t>
          </a:r>
          <a:r>
            <a:rPr kumimoji="1" lang="ja-JP" altLang="en-US" sz="1400">
              <a:latin typeface="ＭＳ ゴシック" pitchFamily="49" charset="-128"/>
              <a:ea typeface="ＭＳ ゴシック" pitchFamily="49" charset="-128"/>
            </a:rPr>
            <a:t>百万円、介護保険特別会計</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百万円、一般会計</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百万円、後期高齢者医療特別会計</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百万円、廿日市駅北土地区画整理事業特別会計</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百万円、宮島水族館事業特別会計</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○標準財政規模（分母）</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　</a:t>
          </a:r>
          <a:r>
            <a:rPr kumimoji="1" lang="en-US" altLang="ja-JP" sz="1400">
              <a:latin typeface="ＭＳ ゴシック" pitchFamily="49" charset="-128"/>
              <a:ea typeface="ＭＳ ゴシック" pitchFamily="49" charset="-128"/>
            </a:rPr>
            <a:t>27,256</a:t>
          </a:r>
          <a:r>
            <a:rPr kumimoji="1" lang="ja-JP" altLang="en-US" sz="1400">
              <a:latin typeface="ＭＳ ゴシック" pitchFamily="49" charset="-128"/>
              <a:ea typeface="ＭＳ ゴシック" pitchFamily="49" charset="-128"/>
            </a:rPr>
            <a:t>百万円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63</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65</v>
      </c>
      <c r="C3" s="562"/>
      <c r="D3" s="562"/>
      <c r="E3" s="563"/>
      <c r="F3" s="563"/>
      <c r="G3" s="563"/>
      <c r="H3" s="563"/>
      <c r="I3" s="563"/>
      <c r="J3" s="563"/>
      <c r="K3" s="563"/>
      <c r="L3" s="563" t="s">
        <v>66</v>
      </c>
      <c r="M3" s="563"/>
      <c r="N3" s="563"/>
      <c r="O3" s="563"/>
      <c r="P3" s="563"/>
      <c r="Q3" s="563"/>
      <c r="R3" s="566"/>
      <c r="S3" s="566"/>
      <c r="T3" s="566"/>
      <c r="U3" s="566"/>
      <c r="V3" s="567"/>
      <c r="W3" s="464" t="s">
        <v>67</v>
      </c>
      <c r="X3" s="465"/>
      <c r="Y3" s="465"/>
      <c r="Z3" s="465"/>
      <c r="AA3" s="465"/>
      <c r="AB3" s="562"/>
      <c r="AC3" s="566" t="s">
        <v>68</v>
      </c>
      <c r="AD3" s="465"/>
      <c r="AE3" s="465"/>
      <c r="AF3" s="465"/>
      <c r="AG3" s="465"/>
      <c r="AH3" s="465"/>
      <c r="AI3" s="465"/>
      <c r="AJ3" s="465"/>
      <c r="AK3" s="465"/>
      <c r="AL3" s="528"/>
      <c r="AM3" s="464" t="s">
        <v>69</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70</v>
      </c>
      <c r="BO3" s="465"/>
      <c r="BP3" s="465"/>
      <c r="BQ3" s="465"/>
      <c r="BR3" s="465"/>
      <c r="BS3" s="465"/>
      <c r="BT3" s="465"/>
      <c r="BU3" s="528"/>
      <c r="BV3" s="464" t="s">
        <v>71</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72</v>
      </c>
      <c r="CU3" s="465"/>
      <c r="CV3" s="465"/>
      <c r="CW3" s="465"/>
      <c r="CX3" s="465"/>
      <c r="CY3" s="465"/>
      <c r="CZ3" s="465"/>
      <c r="DA3" s="528"/>
      <c r="DB3" s="464" t="s">
        <v>73</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74</v>
      </c>
      <c r="AZ4" s="378"/>
      <c r="BA4" s="378"/>
      <c r="BB4" s="378"/>
      <c r="BC4" s="378"/>
      <c r="BD4" s="378"/>
      <c r="BE4" s="378"/>
      <c r="BF4" s="378"/>
      <c r="BG4" s="378"/>
      <c r="BH4" s="378"/>
      <c r="BI4" s="378"/>
      <c r="BJ4" s="378"/>
      <c r="BK4" s="378"/>
      <c r="BL4" s="378"/>
      <c r="BM4" s="379"/>
      <c r="BN4" s="380">
        <v>47174293</v>
      </c>
      <c r="BO4" s="381"/>
      <c r="BP4" s="381"/>
      <c r="BQ4" s="381"/>
      <c r="BR4" s="381"/>
      <c r="BS4" s="381"/>
      <c r="BT4" s="381"/>
      <c r="BU4" s="382"/>
      <c r="BV4" s="380">
        <v>47803496</v>
      </c>
      <c r="BW4" s="381"/>
      <c r="BX4" s="381"/>
      <c r="BY4" s="381"/>
      <c r="BZ4" s="381"/>
      <c r="CA4" s="381"/>
      <c r="CB4" s="381"/>
      <c r="CC4" s="382"/>
      <c r="CD4" s="554" t="s">
        <v>75</v>
      </c>
      <c r="CE4" s="555"/>
      <c r="CF4" s="555"/>
      <c r="CG4" s="555"/>
      <c r="CH4" s="555"/>
      <c r="CI4" s="555"/>
      <c r="CJ4" s="555"/>
      <c r="CK4" s="555"/>
      <c r="CL4" s="555"/>
      <c r="CM4" s="555"/>
      <c r="CN4" s="555"/>
      <c r="CO4" s="555"/>
      <c r="CP4" s="555"/>
      <c r="CQ4" s="555"/>
      <c r="CR4" s="555"/>
      <c r="CS4" s="556"/>
      <c r="CT4" s="557">
        <v>0.7</v>
      </c>
      <c r="CU4" s="558"/>
      <c r="CV4" s="558"/>
      <c r="CW4" s="558"/>
      <c r="CX4" s="558"/>
      <c r="CY4" s="558"/>
      <c r="CZ4" s="558"/>
      <c r="DA4" s="559"/>
      <c r="DB4" s="557">
        <v>1.9</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76</v>
      </c>
      <c r="AN5" s="359"/>
      <c r="AO5" s="359"/>
      <c r="AP5" s="359"/>
      <c r="AQ5" s="359"/>
      <c r="AR5" s="359"/>
      <c r="AS5" s="359"/>
      <c r="AT5" s="360"/>
      <c r="AU5" s="442" t="s">
        <v>77</v>
      </c>
      <c r="AV5" s="443"/>
      <c r="AW5" s="443"/>
      <c r="AX5" s="443"/>
      <c r="AY5" s="365" t="s">
        <v>78</v>
      </c>
      <c r="AZ5" s="366"/>
      <c r="BA5" s="366"/>
      <c r="BB5" s="366"/>
      <c r="BC5" s="366"/>
      <c r="BD5" s="366"/>
      <c r="BE5" s="366"/>
      <c r="BF5" s="366"/>
      <c r="BG5" s="366"/>
      <c r="BH5" s="366"/>
      <c r="BI5" s="366"/>
      <c r="BJ5" s="366"/>
      <c r="BK5" s="366"/>
      <c r="BL5" s="366"/>
      <c r="BM5" s="367"/>
      <c r="BN5" s="385">
        <v>46779757</v>
      </c>
      <c r="BO5" s="386"/>
      <c r="BP5" s="386"/>
      <c r="BQ5" s="386"/>
      <c r="BR5" s="386"/>
      <c r="BS5" s="386"/>
      <c r="BT5" s="386"/>
      <c r="BU5" s="387"/>
      <c r="BV5" s="385">
        <v>47177310</v>
      </c>
      <c r="BW5" s="386"/>
      <c r="BX5" s="386"/>
      <c r="BY5" s="386"/>
      <c r="BZ5" s="386"/>
      <c r="CA5" s="386"/>
      <c r="CB5" s="386"/>
      <c r="CC5" s="387"/>
      <c r="CD5" s="394" t="s">
        <v>79</v>
      </c>
      <c r="CE5" s="395"/>
      <c r="CF5" s="395"/>
      <c r="CG5" s="395"/>
      <c r="CH5" s="395"/>
      <c r="CI5" s="395"/>
      <c r="CJ5" s="395"/>
      <c r="CK5" s="395"/>
      <c r="CL5" s="395"/>
      <c r="CM5" s="395"/>
      <c r="CN5" s="395"/>
      <c r="CO5" s="395"/>
      <c r="CP5" s="395"/>
      <c r="CQ5" s="395"/>
      <c r="CR5" s="395"/>
      <c r="CS5" s="396"/>
      <c r="CT5" s="355">
        <v>95</v>
      </c>
      <c r="CU5" s="356"/>
      <c r="CV5" s="356"/>
      <c r="CW5" s="356"/>
      <c r="CX5" s="356"/>
      <c r="CY5" s="356"/>
      <c r="CZ5" s="356"/>
      <c r="DA5" s="357"/>
      <c r="DB5" s="355">
        <v>95.4</v>
      </c>
      <c r="DC5" s="356"/>
      <c r="DD5" s="356"/>
      <c r="DE5" s="356"/>
      <c r="DF5" s="356"/>
      <c r="DG5" s="356"/>
      <c r="DH5" s="356"/>
      <c r="DI5" s="357"/>
      <c r="DJ5" s="139"/>
      <c r="DK5" s="139"/>
      <c r="DL5" s="139"/>
      <c r="DM5" s="139"/>
      <c r="DN5" s="139"/>
      <c r="DO5" s="139"/>
    </row>
    <row r="6" spans="1:119" ht="18.75" customHeight="1">
      <c r="A6" s="140"/>
      <c r="B6" s="534" t="s">
        <v>80</v>
      </c>
      <c r="C6" s="399"/>
      <c r="D6" s="399"/>
      <c r="E6" s="535"/>
      <c r="F6" s="535"/>
      <c r="G6" s="535"/>
      <c r="H6" s="535"/>
      <c r="I6" s="535"/>
      <c r="J6" s="535"/>
      <c r="K6" s="535"/>
      <c r="L6" s="535" t="s">
        <v>81</v>
      </c>
      <c r="M6" s="535"/>
      <c r="N6" s="535"/>
      <c r="O6" s="535"/>
      <c r="P6" s="535"/>
      <c r="Q6" s="535"/>
      <c r="R6" s="423"/>
      <c r="S6" s="423"/>
      <c r="T6" s="423"/>
      <c r="U6" s="423"/>
      <c r="V6" s="541"/>
      <c r="W6" s="474" t="s">
        <v>82</v>
      </c>
      <c r="X6" s="398"/>
      <c r="Y6" s="398"/>
      <c r="Z6" s="398"/>
      <c r="AA6" s="398"/>
      <c r="AB6" s="399"/>
      <c r="AC6" s="546" t="s">
        <v>83</v>
      </c>
      <c r="AD6" s="547"/>
      <c r="AE6" s="547"/>
      <c r="AF6" s="547"/>
      <c r="AG6" s="547"/>
      <c r="AH6" s="547"/>
      <c r="AI6" s="547"/>
      <c r="AJ6" s="547"/>
      <c r="AK6" s="547"/>
      <c r="AL6" s="548"/>
      <c r="AM6" s="454" t="s">
        <v>84</v>
      </c>
      <c r="AN6" s="359"/>
      <c r="AO6" s="359"/>
      <c r="AP6" s="359"/>
      <c r="AQ6" s="359"/>
      <c r="AR6" s="359"/>
      <c r="AS6" s="359"/>
      <c r="AT6" s="360"/>
      <c r="AU6" s="442" t="s">
        <v>77</v>
      </c>
      <c r="AV6" s="443"/>
      <c r="AW6" s="443"/>
      <c r="AX6" s="443"/>
      <c r="AY6" s="365" t="s">
        <v>85</v>
      </c>
      <c r="AZ6" s="366"/>
      <c r="BA6" s="366"/>
      <c r="BB6" s="366"/>
      <c r="BC6" s="366"/>
      <c r="BD6" s="366"/>
      <c r="BE6" s="366"/>
      <c r="BF6" s="366"/>
      <c r="BG6" s="366"/>
      <c r="BH6" s="366"/>
      <c r="BI6" s="366"/>
      <c r="BJ6" s="366"/>
      <c r="BK6" s="366"/>
      <c r="BL6" s="366"/>
      <c r="BM6" s="367"/>
      <c r="BN6" s="385">
        <v>394536</v>
      </c>
      <c r="BO6" s="386"/>
      <c r="BP6" s="386"/>
      <c r="BQ6" s="386"/>
      <c r="BR6" s="386"/>
      <c r="BS6" s="386"/>
      <c r="BT6" s="386"/>
      <c r="BU6" s="387"/>
      <c r="BV6" s="385">
        <v>626186</v>
      </c>
      <c r="BW6" s="386"/>
      <c r="BX6" s="386"/>
      <c r="BY6" s="386"/>
      <c r="BZ6" s="386"/>
      <c r="CA6" s="386"/>
      <c r="CB6" s="386"/>
      <c r="CC6" s="387"/>
      <c r="CD6" s="394" t="s">
        <v>86</v>
      </c>
      <c r="CE6" s="395"/>
      <c r="CF6" s="395"/>
      <c r="CG6" s="395"/>
      <c r="CH6" s="395"/>
      <c r="CI6" s="395"/>
      <c r="CJ6" s="395"/>
      <c r="CK6" s="395"/>
      <c r="CL6" s="395"/>
      <c r="CM6" s="395"/>
      <c r="CN6" s="395"/>
      <c r="CO6" s="395"/>
      <c r="CP6" s="395"/>
      <c r="CQ6" s="395"/>
      <c r="CR6" s="395"/>
      <c r="CS6" s="396"/>
      <c r="CT6" s="531">
        <v>100.9</v>
      </c>
      <c r="CU6" s="532"/>
      <c r="CV6" s="532"/>
      <c r="CW6" s="532"/>
      <c r="CX6" s="532"/>
      <c r="CY6" s="532"/>
      <c r="CZ6" s="532"/>
      <c r="DA6" s="533"/>
      <c r="DB6" s="531">
        <v>102.6</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87</v>
      </c>
      <c r="AN7" s="359"/>
      <c r="AO7" s="359"/>
      <c r="AP7" s="359"/>
      <c r="AQ7" s="359"/>
      <c r="AR7" s="359"/>
      <c r="AS7" s="359"/>
      <c r="AT7" s="360"/>
      <c r="AU7" s="442" t="s">
        <v>88</v>
      </c>
      <c r="AV7" s="443"/>
      <c r="AW7" s="443"/>
      <c r="AX7" s="443"/>
      <c r="AY7" s="365" t="s">
        <v>89</v>
      </c>
      <c r="AZ7" s="366"/>
      <c r="BA7" s="366"/>
      <c r="BB7" s="366"/>
      <c r="BC7" s="366"/>
      <c r="BD7" s="366"/>
      <c r="BE7" s="366"/>
      <c r="BF7" s="366"/>
      <c r="BG7" s="366"/>
      <c r="BH7" s="366"/>
      <c r="BI7" s="366"/>
      <c r="BJ7" s="366"/>
      <c r="BK7" s="366"/>
      <c r="BL7" s="366"/>
      <c r="BM7" s="367"/>
      <c r="BN7" s="385">
        <v>215917</v>
      </c>
      <c r="BO7" s="386"/>
      <c r="BP7" s="386"/>
      <c r="BQ7" s="386"/>
      <c r="BR7" s="386"/>
      <c r="BS7" s="386"/>
      <c r="BT7" s="386"/>
      <c r="BU7" s="387"/>
      <c r="BV7" s="385">
        <v>115701</v>
      </c>
      <c r="BW7" s="386"/>
      <c r="BX7" s="386"/>
      <c r="BY7" s="386"/>
      <c r="BZ7" s="386"/>
      <c r="CA7" s="386"/>
      <c r="CB7" s="386"/>
      <c r="CC7" s="387"/>
      <c r="CD7" s="394" t="s">
        <v>90</v>
      </c>
      <c r="CE7" s="395"/>
      <c r="CF7" s="395"/>
      <c r="CG7" s="395"/>
      <c r="CH7" s="395"/>
      <c r="CI7" s="395"/>
      <c r="CJ7" s="395"/>
      <c r="CK7" s="395"/>
      <c r="CL7" s="395"/>
      <c r="CM7" s="395"/>
      <c r="CN7" s="395"/>
      <c r="CO7" s="395"/>
      <c r="CP7" s="395"/>
      <c r="CQ7" s="395"/>
      <c r="CR7" s="395"/>
      <c r="CS7" s="396"/>
      <c r="CT7" s="385">
        <v>27256075</v>
      </c>
      <c r="CU7" s="386"/>
      <c r="CV7" s="386"/>
      <c r="CW7" s="386"/>
      <c r="CX7" s="386"/>
      <c r="CY7" s="386"/>
      <c r="CZ7" s="386"/>
      <c r="DA7" s="387"/>
      <c r="DB7" s="385">
        <v>27198377</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91</v>
      </c>
      <c r="AN8" s="359"/>
      <c r="AO8" s="359"/>
      <c r="AP8" s="359"/>
      <c r="AQ8" s="359"/>
      <c r="AR8" s="359"/>
      <c r="AS8" s="359"/>
      <c r="AT8" s="360"/>
      <c r="AU8" s="442" t="s">
        <v>92</v>
      </c>
      <c r="AV8" s="443"/>
      <c r="AW8" s="443"/>
      <c r="AX8" s="443"/>
      <c r="AY8" s="365" t="s">
        <v>93</v>
      </c>
      <c r="AZ8" s="366"/>
      <c r="BA8" s="366"/>
      <c r="BB8" s="366"/>
      <c r="BC8" s="366"/>
      <c r="BD8" s="366"/>
      <c r="BE8" s="366"/>
      <c r="BF8" s="366"/>
      <c r="BG8" s="366"/>
      <c r="BH8" s="366"/>
      <c r="BI8" s="366"/>
      <c r="BJ8" s="366"/>
      <c r="BK8" s="366"/>
      <c r="BL8" s="366"/>
      <c r="BM8" s="367"/>
      <c r="BN8" s="385">
        <v>178619</v>
      </c>
      <c r="BO8" s="386"/>
      <c r="BP8" s="386"/>
      <c r="BQ8" s="386"/>
      <c r="BR8" s="386"/>
      <c r="BS8" s="386"/>
      <c r="BT8" s="386"/>
      <c r="BU8" s="387"/>
      <c r="BV8" s="385">
        <v>510485</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0.65</v>
      </c>
      <c r="CU8" s="495"/>
      <c r="CV8" s="495"/>
      <c r="CW8" s="495"/>
      <c r="CX8" s="495"/>
      <c r="CY8" s="495"/>
      <c r="CZ8" s="495"/>
      <c r="DA8" s="496"/>
      <c r="DB8" s="494">
        <v>0.65</v>
      </c>
      <c r="DC8" s="495"/>
      <c r="DD8" s="495"/>
      <c r="DE8" s="495"/>
      <c r="DF8" s="495"/>
      <c r="DG8" s="495"/>
      <c r="DH8" s="495"/>
      <c r="DI8" s="496"/>
      <c r="DJ8" s="139"/>
      <c r="DK8" s="139"/>
      <c r="DL8" s="139"/>
      <c r="DM8" s="139"/>
      <c r="DN8" s="139"/>
      <c r="DO8" s="139"/>
    </row>
    <row r="9" spans="1:119" ht="18.75" customHeight="1" thickBot="1">
      <c r="A9" s="140"/>
      <c r="B9" s="520" t="s">
        <v>95</v>
      </c>
      <c r="C9" s="521"/>
      <c r="D9" s="521"/>
      <c r="E9" s="521"/>
      <c r="F9" s="521"/>
      <c r="G9" s="521"/>
      <c r="H9" s="521"/>
      <c r="I9" s="521"/>
      <c r="J9" s="521"/>
      <c r="K9" s="448"/>
      <c r="L9" s="522" t="s">
        <v>96</v>
      </c>
      <c r="M9" s="523"/>
      <c r="N9" s="523"/>
      <c r="O9" s="523"/>
      <c r="P9" s="523"/>
      <c r="Q9" s="524"/>
      <c r="R9" s="525">
        <v>114906</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77</v>
      </c>
      <c r="AV9" s="443"/>
      <c r="AW9" s="443"/>
      <c r="AX9" s="443"/>
      <c r="AY9" s="365" t="s">
        <v>99</v>
      </c>
      <c r="AZ9" s="366"/>
      <c r="BA9" s="366"/>
      <c r="BB9" s="366"/>
      <c r="BC9" s="366"/>
      <c r="BD9" s="366"/>
      <c r="BE9" s="366"/>
      <c r="BF9" s="366"/>
      <c r="BG9" s="366"/>
      <c r="BH9" s="366"/>
      <c r="BI9" s="366"/>
      <c r="BJ9" s="366"/>
      <c r="BK9" s="366"/>
      <c r="BL9" s="366"/>
      <c r="BM9" s="367"/>
      <c r="BN9" s="385">
        <v>-331866</v>
      </c>
      <c r="BO9" s="386"/>
      <c r="BP9" s="386"/>
      <c r="BQ9" s="386"/>
      <c r="BR9" s="386"/>
      <c r="BS9" s="386"/>
      <c r="BT9" s="386"/>
      <c r="BU9" s="387"/>
      <c r="BV9" s="385">
        <v>93251</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18.7</v>
      </c>
      <c r="CU9" s="356"/>
      <c r="CV9" s="356"/>
      <c r="CW9" s="356"/>
      <c r="CX9" s="356"/>
      <c r="CY9" s="356"/>
      <c r="CZ9" s="356"/>
      <c r="DA9" s="357"/>
      <c r="DB9" s="355">
        <v>23.3</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101</v>
      </c>
      <c r="M10" s="359"/>
      <c r="N10" s="359"/>
      <c r="O10" s="359"/>
      <c r="P10" s="359"/>
      <c r="Q10" s="360"/>
      <c r="R10" s="361">
        <v>114038</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27808</v>
      </c>
      <c r="BO10" s="386"/>
      <c r="BP10" s="386"/>
      <c r="BQ10" s="386"/>
      <c r="BR10" s="386"/>
      <c r="BS10" s="386"/>
      <c r="BT10" s="386"/>
      <c r="BU10" s="387"/>
      <c r="BV10" s="385">
        <v>26220</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106</v>
      </c>
      <c r="M11" s="432"/>
      <c r="N11" s="432"/>
      <c r="O11" s="432"/>
      <c r="P11" s="432"/>
      <c r="Q11" s="433"/>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109</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v>1623317</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117292</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116150</v>
      </c>
      <c r="S13" s="487"/>
      <c r="T13" s="487"/>
      <c r="U13" s="487"/>
      <c r="V13" s="488"/>
      <c r="W13" s="474" t="s">
        <v>123</v>
      </c>
      <c r="X13" s="398"/>
      <c r="Y13" s="398"/>
      <c r="Z13" s="398"/>
      <c r="AA13" s="398"/>
      <c r="AB13" s="399"/>
      <c r="AC13" s="361">
        <v>1241</v>
      </c>
      <c r="AD13" s="362"/>
      <c r="AE13" s="362"/>
      <c r="AF13" s="362"/>
      <c r="AG13" s="363"/>
      <c r="AH13" s="361">
        <v>1241</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-304058</v>
      </c>
      <c r="BO13" s="386"/>
      <c r="BP13" s="386"/>
      <c r="BQ13" s="386"/>
      <c r="BR13" s="386"/>
      <c r="BS13" s="386"/>
      <c r="BT13" s="386"/>
      <c r="BU13" s="387"/>
      <c r="BV13" s="385">
        <v>1742788</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7.9</v>
      </c>
      <c r="CU13" s="356"/>
      <c r="CV13" s="356"/>
      <c r="CW13" s="356"/>
      <c r="CX13" s="356"/>
      <c r="CY13" s="356"/>
      <c r="CZ13" s="356"/>
      <c r="DA13" s="357"/>
      <c r="DB13" s="355">
        <v>9</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117292</v>
      </c>
      <c r="S14" s="487"/>
      <c r="T14" s="487"/>
      <c r="U14" s="487"/>
      <c r="V14" s="488"/>
      <c r="W14" s="489"/>
      <c r="X14" s="401"/>
      <c r="Y14" s="401"/>
      <c r="Z14" s="401"/>
      <c r="AA14" s="401"/>
      <c r="AB14" s="402"/>
      <c r="AC14" s="479">
        <v>2.2999999999999998</v>
      </c>
      <c r="AD14" s="480"/>
      <c r="AE14" s="480"/>
      <c r="AF14" s="480"/>
      <c r="AG14" s="481"/>
      <c r="AH14" s="479">
        <v>2.2999999999999998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56.2</v>
      </c>
      <c r="CU14" s="458"/>
      <c r="CV14" s="458"/>
      <c r="CW14" s="458"/>
      <c r="CX14" s="458"/>
      <c r="CY14" s="458"/>
      <c r="CZ14" s="458"/>
      <c r="DA14" s="459"/>
      <c r="DB14" s="490">
        <v>64.8</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116265</v>
      </c>
      <c r="S15" s="487"/>
      <c r="T15" s="487"/>
      <c r="U15" s="487"/>
      <c r="V15" s="488"/>
      <c r="W15" s="474" t="s">
        <v>130</v>
      </c>
      <c r="X15" s="398"/>
      <c r="Y15" s="398"/>
      <c r="Z15" s="398"/>
      <c r="AA15" s="398"/>
      <c r="AB15" s="399"/>
      <c r="AC15" s="361">
        <v>13120</v>
      </c>
      <c r="AD15" s="362"/>
      <c r="AE15" s="362"/>
      <c r="AF15" s="362"/>
      <c r="AG15" s="363"/>
      <c r="AH15" s="361">
        <v>12764</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13667998</v>
      </c>
      <c r="BO15" s="381"/>
      <c r="BP15" s="381"/>
      <c r="BQ15" s="381"/>
      <c r="BR15" s="381"/>
      <c r="BS15" s="381"/>
      <c r="BT15" s="381"/>
      <c r="BU15" s="382"/>
      <c r="BV15" s="380">
        <v>13225808</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24.5</v>
      </c>
      <c r="AD16" s="480"/>
      <c r="AE16" s="480"/>
      <c r="AF16" s="480"/>
      <c r="AG16" s="481"/>
      <c r="AH16" s="479">
        <v>24</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20992907</v>
      </c>
      <c r="BO16" s="386"/>
      <c r="BP16" s="386"/>
      <c r="BQ16" s="386"/>
      <c r="BR16" s="386"/>
      <c r="BS16" s="386"/>
      <c r="BT16" s="386"/>
      <c r="BU16" s="387"/>
      <c r="BV16" s="385">
        <v>20258635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39108</v>
      </c>
      <c r="AD17" s="362"/>
      <c r="AE17" s="362"/>
      <c r="AF17" s="362"/>
      <c r="AG17" s="363"/>
      <c r="AH17" s="361">
        <v>39230</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17439667</v>
      </c>
      <c r="BO17" s="386"/>
      <c r="BP17" s="386"/>
      <c r="BQ17" s="386"/>
      <c r="BR17" s="386"/>
      <c r="BS17" s="386"/>
      <c r="BT17" s="386"/>
      <c r="BU17" s="387"/>
      <c r="BV17" s="385">
        <v>16866580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489.48</v>
      </c>
      <c r="M18" s="450"/>
      <c r="N18" s="450"/>
      <c r="O18" s="450"/>
      <c r="P18" s="450"/>
      <c r="Q18" s="450"/>
      <c r="R18" s="451"/>
      <c r="S18" s="451"/>
      <c r="T18" s="451"/>
      <c r="U18" s="451"/>
      <c r="V18" s="452"/>
      <c r="W18" s="466"/>
      <c r="X18" s="467"/>
      <c r="Y18" s="467"/>
      <c r="Z18" s="467"/>
      <c r="AA18" s="467"/>
      <c r="AB18" s="475"/>
      <c r="AC18" s="349">
        <v>73.099999999999994</v>
      </c>
      <c r="AD18" s="350"/>
      <c r="AE18" s="350"/>
      <c r="AF18" s="350"/>
      <c r="AG18" s="453"/>
      <c r="AH18" s="349">
        <v>73.7</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26357066</v>
      </c>
      <c r="BO18" s="386"/>
      <c r="BP18" s="386"/>
      <c r="BQ18" s="386"/>
      <c r="BR18" s="386"/>
      <c r="BS18" s="386"/>
      <c r="BT18" s="386"/>
      <c r="BU18" s="387"/>
      <c r="BV18" s="385">
        <v>26586128</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235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30333972</v>
      </c>
      <c r="BO19" s="386"/>
      <c r="BP19" s="386"/>
      <c r="BQ19" s="386"/>
      <c r="BR19" s="386"/>
      <c r="BS19" s="386"/>
      <c r="BT19" s="386"/>
      <c r="BU19" s="387"/>
      <c r="BV19" s="385">
        <v>32110751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46039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55127857</v>
      </c>
      <c r="BO23" s="386"/>
      <c r="BP23" s="386"/>
      <c r="BQ23" s="386"/>
      <c r="BR23" s="386"/>
      <c r="BS23" s="386"/>
      <c r="BT23" s="386"/>
      <c r="BU23" s="387"/>
      <c r="BV23" s="385">
        <v>55741374</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9400</v>
      </c>
      <c r="R24" s="362"/>
      <c r="S24" s="362"/>
      <c r="T24" s="362"/>
      <c r="U24" s="362"/>
      <c r="V24" s="363"/>
      <c r="W24" s="427"/>
      <c r="X24" s="418"/>
      <c r="Y24" s="419"/>
      <c r="Z24" s="358" t="s">
        <v>154</v>
      </c>
      <c r="AA24" s="359"/>
      <c r="AB24" s="359"/>
      <c r="AC24" s="359"/>
      <c r="AD24" s="359"/>
      <c r="AE24" s="359"/>
      <c r="AF24" s="359"/>
      <c r="AG24" s="360"/>
      <c r="AH24" s="361">
        <v>995</v>
      </c>
      <c r="AI24" s="362"/>
      <c r="AJ24" s="362"/>
      <c r="AK24" s="362"/>
      <c r="AL24" s="363"/>
      <c r="AM24" s="361">
        <v>3178030</v>
      </c>
      <c r="AN24" s="362"/>
      <c r="AO24" s="362"/>
      <c r="AP24" s="362"/>
      <c r="AQ24" s="362"/>
      <c r="AR24" s="363"/>
      <c r="AS24" s="361">
        <v>3194</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34750724</v>
      </c>
      <c r="BO24" s="386"/>
      <c r="BP24" s="386"/>
      <c r="BQ24" s="386"/>
      <c r="BR24" s="386"/>
      <c r="BS24" s="386"/>
      <c r="BT24" s="386"/>
      <c r="BU24" s="387"/>
      <c r="BV24" s="385">
        <v>35382575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2</v>
      </c>
      <c r="M25" s="362"/>
      <c r="N25" s="362"/>
      <c r="O25" s="362"/>
      <c r="P25" s="363"/>
      <c r="Q25" s="361">
        <v>7650</v>
      </c>
      <c r="R25" s="362"/>
      <c r="S25" s="362"/>
      <c r="T25" s="362"/>
      <c r="U25" s="362"/>
      <c r="V25" s="363"/>
      <c r="W25" s="427"/>
      <c r="X25" s="418"/>
      <c r="Y25" s="419"/>
      <c r="Z25" s="358" t="s">
        <v>157</v>
      </c>
      <c r="AA25" s="359"/>
      <c r="AB25" s="359"/>
      <c r="AC25" s="359"/>
      <c r="AD25" s="359"/>
      <c r="AE25" s="359"/>
      <c r="AF25" s="359"/>
      <c r="AG25" s="360"/>
      <c r="AH25" s="361">
        <v>181</v>
      </c>
      <c r="AI25" s="362"/>
      <c r="AJ25" s="362"/>
      <c r="AK25" s="362"/>
      <c r="AL25" s="363"/>
      <c r="AM25" s="361">
        <v>579924</v>
      </c>
      <c r="AN25" s="362"/>
      <c r="AO25" s="362"/>
      <c r="AP25" s="362"/>
      <c r="AQ25" s="362"/>
      <c r="AR25" s="363"/>
      <c r="AS25" s="361">
        <v>3204</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66548338</v>
      </c>
      <c r="BO25" s="381"/>
      <c r="BP25" s="381"/>
      <c r="BQ25" s="381"/>
      <c r="BR25" s="381"/>
      <c r="BS25" s="381"/>
      <c r="BT25" s="381"/>
      <c r="BU25" s="382"/>
      <c r="BV25" s="380">
        <v>69615198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7020</v>
      </c>
      <c r="R26" s="362"/>
      <c r="S26" s="362"/>
      <c r="T26" s="362"/>
      <c r="U26" s="362"/>
      <c r="V26" s="363"/>
      <c r="W26" s="427"/>
      <c r="X26" s="418"/>
      <c r="Y26" s="419"/>
      <c r="Z26" s="358" t="s">
        <v>160</v>
      </c>
      <c r="AA26" s="440"/>
      <c r="AB26" s="440"/>
      <c r="AC26" s="440"/>
      <c r="AD26" s="440"/>
      <c r="AE26" s="440"/>
      <c r="AF26" s="440"/>
      <c r="AG26" s="441"/>
      <c r="AH26" s="361">
        <v>26</v>
      </c>
      <c r="AI26" s="362"/>
      <c r="AJ26" s="362"/>
      <c r="AK26" s="362"/>
      <c r="AL26" s="363"/>
      <c r="AM26" s="361">
        <v>83642</v>
      </c>
      <c r="AN26" s="362"/>
      <c r="AO26" s="362"/>
      <c r="AP26" s="362"/>
      <c r="AQ26" s="362"/>
      <c r="AR26" s="363"/>
      <c r="AS26" s="361">
        <v>3217</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5200</v>
      </c>
      <c r="R27" s="362"/>
      <c r="S27" s="362"/>
      <c r="T27" s="362"/>
      <c r="U27" s="362"/>
      <c r="V27" s="363"/>
      <c r="W27" s="427"/>
      <c r="X27" s="418"/>
      <c r="Y27" s="419"/>
      <c r="Z27" s="358" t="s">
        <v>163</v>
      </c>
      <c r="AA27" s="359"/>
      <c r="AB27" s="359"/>
      <c r="AC27" s="359"/>
      <c r="AD27" s="359"/>
      <c r="AE27" s="359"/>
      <c r="AF27" s="359"/>
      <c r="AG27" s="360"/>
      <c r="AH27" s="361">
        <v>11</v>
      </c>
      <c r="AI27" s="362"/>
      <c r="AJ27" s="362"/>
      <c r="AK27" s="362"/>
      <c r="AL27" s="363"/>
      <c r="AM27" s="361">
        <v>42561</v>
      </c>
      <c r="AN27" s="362"/>
      <c r="AO27" s="362"/>
      <c r="AP27" s="362"/>
      <c r="AQ27" s="362"/>
      <c r="AR27" s="363"/>
      <c r="AS27" s="361">
        <v>3869</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1587511</v>
      </c>
      <c r="BO27" s="389"/>
      <c r="BP27" s="389"/>
      <c r="BQ27" s="389"/>
      <c r="BR27" s="389"/>
      <c r="BS27" s="389"/>
      <c r="BT27" s="389"/>
      <c r="BU27" s="390"/>
      <c r="BV27" s="388">
        <v>1585568</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4800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7391109</v>
      </c>
      <c r="BO28" s="381"/>
      <c r="BP28" s="381"/>
      <c r="BQ28" s="381"/>
      <c r="BR28" s="381"/>
      <c r="BS28" s="381"/>
      <c r="BT28" s="381"/>
      <c r="BU28" s="382"/>
      <c r="BV28" s="380">
        <v>7063301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26</v>
      </c>
      <c r="M29" s="362"/>
      <c r="N29" s="362"/>
      <c r="O29" s="362"/>
      <c r="P29" s="363"/>
      <c r="Q29" s="361">
        <v>4400</v>
      </c>
      <c r="R29" s="362"/>
      <c r="S29" s="362"/>
      <c r="T29" s="362"/>
      <c r="U29" s="362"/>
      <c r="V29" s="363"/>
      <c r="W29" s="428"/>
      <c r="X29" s="429"/>
      <c r="Y29" s="430"/>
      <c r="Z29" s="358" t="s">
        <v>170</v>
      </c>
      <c r="AA29" s="359"/>
      <c r="AB29" s="359"/>
      <c r="AC29" s="359"/>
      <c r="AD29" s="359"/>
      <c r="AE29" s="359"/>
      <c r="AF29" s="359"/>
      <c r="AG29" s="360"/>
      <c r="AH29" s="361">
        <v>1006</v>
      </c>
      <c r="AI29" s="362"/>
      <c r="AJ29" s="362"/>
      <c r="AK29" s="362"/>
      <c r="AL29" s="363"/>
      <c r="AM29" s="361">
        <v>3220591</v>
      </c>
      <c r="AN29" s="362"/>
      <c r="AO29" s="362"/>
      <c r="AP29" s="362"/>
      <c r="AQ29" s="362"/>
      <c r="AR29" s="363"/>
      <c r="AS29" s="361">
        <v>3201</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164</v>
      </c>
      <c r="BO29" s="386"/>
      <c r="BP29" s="386"/>
      <c r="BQ29" s="386"/>
      <c r="BR29" s="386"/>
      <c r="BS29" s="386"/>
      <c r="BT29" s="386"/>
      <c r="BU29" s="387"/>
      <c r="BV29" s="385">
        <v>163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98.3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5070334</v>
      </c>
      <c r="BO30" s="389"/>
      <c r="BP30" s="389"/>
      <c r="BQ30" s="389"/>
      <c r="BR30" s="389"/>
      <c r="BS30" s="389"/>
      <c r="BT30" s="389"/>
      <c r="BU30" s="390"/>
      <c r="BV30" s="388">
        <v>4100345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9</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12</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14</v>
      </c>
      <c r="BF34" s="345"/>
      <c r="BG34" s="344" t="str">
        <f>IF('各会計、関係団体の財政状況及び健全化判断比率'!B33="","",'各会計、関係団体の財政状況及び健全化判断比率'!B33)</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18</v>
      </c>
      <c r="BX34" s="345"/>
      <c r="BY34" s="344" t="str">
        <f>IF('各会計、関係団体の財政状況及び健全化判断比率'!B68="","",'各会計、関係団体の財政状況及び健全化判断比率'!B68)</f>
        <v>後期高齢者医療広域連合（一般会計）</v>
      </c>
      <c r="BZ34" s="344"/>
      <c r="CA34" s="344"/>
      <c r="CB34" s="344"/>
      <c r="CC34" s="344"/>
      <c r="CD34" s="344"/>
      <c r="CE34" s="344"/>
      <c r="CF34" s="344"/>
      <c r="CG34" s="344"/>
      <c r="CH34" s="344"/>
      <c r="CI34" s="344"/>
      <c r="CJ34" s="344"/>
      <c r="CK34" s="344"/>
      <c r="CL34" s="344"/>
      <c r="CM34" s="344"/>
      <c r="CN34" s="167"/>
      <c r="CO34" s="345">
        <f>IF(CQ34="","",MAX(C34:D43,U34:V43,AM34:AN43,BE34:BF43,BW34:BX43)+1)</f>
        <v>22</v>
      </c>
      <c r="CP34" s="345"/>
      <c r="CQ34" s="344" t="str">
        <f>IF('各会計、関係団体の財政状況及び健全化判断比率'!BS7="","",'各会計、関係団体の財政状況及び健全化判断比率'!BS7)</f>
        <v>廿日市市文化スポーツ振興事業団</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漁港管理特別会計</v>
      </c>
      <c r="F35" s="344"/>
      <c r="G35" s="344"/>
      <c r="H35" s="344"/>
      <c r="I35" s="344"/>
      <c r="J35" s="344"/>
      <c r="K35" s="344"/>
      <c r="L35" s="344"/>
      <c r="M35" s="344"/>
      <c r="N35" s="344"/>
      <c r="O35" s="344"/>
      <c r="P35" s="344"/>
      <c r="Q35" s="344"/>
      <c r="R35" s="344"/>
      <c r="S35" s="344"/>
      <c r="T35" s="167"/>
      <c r="U35" s="345">
        <f>IF(W35="","",U34+1)</f>
        <v>10</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13</v>
      </c>
      <c r="AN35" s="345"/>
      <c r="AO35" s="344" t="str">
        <f>IF('各会計、関係団体の財政状況及び健全化判断比率'!B32="","",'各会計、関係団体の財政状況及び健全化判断比率'!B32)</f>
        <v>国民宿舎事業会計</v>
      </c>
      <c r="AP35" s="344"/>
      <c r="AQ35" s="344"/>
      <c r="AR35" s="344"/>
      <c r="AS35" s="344"/>
      <c r="AT35" s="344"/>
      <c r="AU35" s="344"/>
      <c r="AV35" s="344"/>
      <c r="AW35" s="344"/>
      <c r="AX35" s="344"/>
      <c r="AY35" s="344"/>
      <c r="AZ35" s="344"/>
      <c r="BA35" s="344"/>
      <c r="BB35" s="344"/>
      <c r="BC35" s="344"/>
      <c r="BD35" s="167"/>
      <c r="BE35" s="345">
        <f t="shared" ref="BE35:BE43" si="1">IF(BG35="","",BE34+1)</f>
        <v>15</v>
      </c>
      <c r="BF35" s="345"/>
      <c r="BG35" s="344" t="str">
        <f>IF('各会計、関係団体の財政状況及び健全化判断比率'!B34="","",'各会計、関係団体の財政状況及び健全化判断比率'!B34)</f>
        <v>簡易水道事業特別会計</v>
      </c>
      <c r="BH35" s="344"/>
      <c r="BI35" s="344"/>
      <c r="BJ35" s="344"/>
      <c r="BK35" s="344"/>
      <c r="BL35" s="344"/>
      <c r="BM35" s="344"/>
      <c r="BN35" s="344"/>
      <c r="BO35" s="344"/>
      <c r="BP35" s="344"/>
      <c r="BQ35" s="344"/>
      <c r="BR35" s="344"/>
      <c r="BS35" s="344"/>
      <c r="BT35" s="344"/>
      <c r="BU35" s="344"/>
      <c r="BV35" s="167"/>
      <c r="BW35" s="345">
        <f t="shared" ref="BW35:BW43" si="2">IF(BY35="","",BW34+1)</f>
        <v>19</v>
      </c>
      <c r="BX35" s="345"/>
      <c r="BY35" s="344" t="str">
        <f>IF('各会計、関係団体の財政状況及び健全化判断比率'!B69="","",'各会計、関係団体の財政状況及び健全化判断比率'!B69)</f>
        <v>後期高齢者医療広域連合（特別会計）</v>
      </c>
      <c r="BZ35" s="344"/>
      <c r="CA35" s="344"/>
      <c r="CB35" s="344"/>
      <c r="CC35" s="344"/>
      <c r="CD35" s="344"/>
      <c r="CE35" s="344"/>
      <c r="CF35" s="344"/>
      <c r="CG35" s="344"/>
      <c r="CH35" s="344"/>
      <c r="CI35" s="344"/>
      <c r="CJ35" s="344"/>
      <c r="CK35" s="344"/>
      <c r="CL35" s="344"/>
      <c r="CM35" s="344"/>
      <c r="CN35" s="167"/>
      <c r="CO35" s="345">
        <f t="shared" ref="CO35:CO43" si="3">IF(CQ35="","",CO34+1)</f>
        <v>23</v>
      </c>
      <c r="CP35" s="345"/>
      <c r="CQ35" s="344" t="str">
        <f>IF('各会計、関係団体の財政状況及び健全化判断比率'!BS8="","",'各会計、関係団体の財政状況及び健全化判断比率'!BS8)</f>
        <v>廿日市市水産振興基金</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小規模下水道事業特別会計</v>
      </c>
      <c r="F36" s="344"/>
      <c r="G36" s="344"/>
      <c r="H36" s="344"/>
      <c r="I36" s="344"/>
      <c r="J36" s="344"/>
      <c r="K36" s="344"/>
      <c r="L36" s="344"/>
      <c r="M36" s="344"/>
      <c r="N36" s="344"/>
      <c r="O36" s="344"/>
      <c r="P36" s="344"/>
      <c r="Q36" s="344"/>
      <c r="R36" s="344"/>
      <c r="S36" s="344"/>
      <c r="T36" s="167"/>
      <c r="U36" s="345">
        <f t="shared" ref="U36:U43" si="4">IF(W36="","",U35+1)</f>
        <v>11</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16</v>
      </c>
      <c r="BF36" s="345"/>
      <c r="BG36" s="344" t="str">
        <f>IF('各会計、関係団体の財政状況及び健全化判断比率'!B35="","",'各会計、関係団体の財政状況及び健全化判断比率'!B35)</f>
        <v>農業集落排水事業特別会計</v>
      </c>
      <c r="BH36" s="344"/>
      <c r="BI36" s="344"/>
      <c r="BJ36" s="344"/>
      <c r="BK36" s="344"/>
      <c r="BL36" s="344"/>
      <c r="BM36" s="344"/>
      <c r="BN36" s="344"/>
      <c r="BO36" s="344"/>
      <c r="BP36" s="344"/>
      <c r="BQ36" s="344"/>
      <c r="BR36" s="344"/>
      <c r="BS36" s="344"/>
      <c r="BT36" s="344"/>
      <c r="BU36" s="344"/>
      <c r="BV36" s="167"/>
      <c r="BW36" s="345">
        <f t="shared" si="2"/>
        <v>20</v>
      </c>
      <c r="BX36" s="345"/>
      <c r="BY36" s="344" t="str">
        <f>IF('各会計、関係団体の財政状況及び健全化判断比率'!B70="","",'各会計、関係団体の財政状況及び健全化判断比率'!B70)</f>
        <v>宮島競艇施行組合</v>
      </c>
      <c r="BZ36" s="344"/>
      <c r="CA36" s="344"/>
      <c r="CB36" s="344"/>
      <c r="CC36" s="344"/>
      <c r="CD36" s="344"/>
      <c r="CE36" s="344"/>
      <c r="CF36" s="344"/>
      <c r="CG36" s="344"/>
      <c r="CH36" s="344"/>
      <c r="CI36" s="344"/>
      <c r="CJ36" s="344"/>
      <c r="CK36" s="344"/>
      <c r="CL36" s="344"/>
      <c r="CM36" s="344"/>
      <c r="CN36" s="167"/>
      <c r="CO36" s="345">
        <f t="shared" si="3"/>
        <v>24</v>
      </c>
      <c r="CP36" s="345"/>
      <c r="CQ36" s="344" t="str">
        <f>IF('各会計、関係団体の財政状況及び健全化判断比率'!BS9="","",'各会計、関係団体の財政状況及び健全化判断比率'!BS9)</f>
        <v>もみのき森林公園協会</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f>IF(E37="","",C36+1)</f>
        <v>4</v>
      </c>
      <c r="D37" s="345"/>
      <c r="E37" s="344" t="str">
        <f>IF('各会計、関係団体の財政状況及び健全化判断比率'!B10="","",'各会計、関係団体の財政状況及び健全化判断比率'!B10)</f>
        <v>墓地管理事業特別会計</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17</v>
      </c>
      <c r="BF37" s="345"/>
      <c r="BG37" s="344" t="str">
        <f>IF('各会計、関係団体の財政状況及び健全化判断比率'!B36="","",'各会計、関係団体の財政状況及び健全化判断比率'!B36)</f>
        <v>廿日市駅北土地区画整理事業特別会計（特別会計）</v>
      </c>
      <c r="BH37" s="344"/>
      <c r="BI37" s="344"/>
      <c r="BJ37" s="344"/>
      <c r="BK37" s="344"/>
      <c r="BL37" s="344"/>
      <c r="BM37" s="344"/>
      <c r="BN37" s="344"/>
      <c r="BO37" s="344"/>
      <c r="BP37" s="344"/>
      <c r="BQ37" s="344"/>
      <c r="BR37" s="344"/>
      <c r="BS37" s="344"/>
      <c r="BT37" s="344"/>
      <c r="BU37" s="344"/>
      <c r="BV37" s="167"/>
      <c r="BW37" s="345">
        <f t="shared" si="2"/>
        <v>21</v>
      </c>
      <c r="BX37" s="345"/>
      <c r="BY37" s="344" t="str">
        <f>IF('各会計、関係団体の財政状況及び健全化判断比率'!B71="","",'各会計、関係団体の財政状況及び健全化判断比率'!B71)</f>
        <v>広島県市町総合事務組合</v>
      </c>
      <c r="BZ37" s="344"/>
      <c r="CA37" s="344"/>
      <c r="CB37" s="344"/>
      <c r="CC37" s="344"/>
      <c r="CD37" s="344"/>
      <c r="CE37" s="344"/>
      <c r="CF37" s="344"/>
      <c r="CG37" s="344"/>
      <c r="CH37" s="344"/>
      <c r="CI37" s="344"/>
      <c r="CJ37" s="344"/>
      <c r="CK37" s="344"/>
      <c r="CL37" s="344"/>
      <c r="CM37" s="344"/>
      <c r="CN37" s="167"/>
      <c r="CO37" s="345">
        <f t="shared" si="3"/>
        <v>25</v>
      </c>
      <c r="CP37" s="345"/>
      <c r="CQ37" s="344" t="str">
        <f>IF('各会計、関係団体の財政状況及び健全化判断比率'!BS10="","",'各会計、関係団体の財政状況及び健全化判断比率'!BS10)</f>
        <v>廿日市市土地開発公社</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f t="shared" ref="C38:C43" si="5">IF(E38="","",C37+1)</f>
        <v>5</v>
      </c>
      <c r="D38" s="345"/>
      <c r="E38" s="344" t="str">
        <f>IF('各会計、関係団体の財政状況及び健全化判断比率'!B11="","",'各会計、関係団体の財政状況及び健全化判断比率'!B11)</f>
        <v>港湾管理事業特別会計</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f t="shared" si="5"/>
        <v>6</v>
      </c>
      <c r="D39" s="345"/>
      <c r="E39" s="344" t="str">
        <f>IF('各会計、関係団体の財政状況及び健全化判断比率'!B12="","",'各会計、関係団体の財政状況及び健全化判断比率'!B12)</f>
        <v>市営住宅事業特別会計</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f t="shared" si="5"/>
        <v>7</v>
      </c>
      <c r="D40" s="345"/>
      <c r="E40" s="344" t="str">
        <f>IF('各会計、関係団体の財政状況及び健全化判断比率'!B13="","",'各会計、関係団体の財政状況及び健全化判断比率'!B13)</f>
        <v>宮島水族館事業特別会計</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f t="shared" si="5"/>
        <v>8</v>
      </c>
      <c r="D41" s="345"/>
      <c r="E41" s="344" t="str">
        <f>IF('各会計、関係団体の財政状況及び健全化判断比率'!B14="","",'各会計、関係団体の財政状況及び健全化判断比率'!B14)</f>
        <v>廿日市駅北土地区画整理事業特別会計（一般会計）</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C40" sqref="C40:E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54" t="s">
        <v>542</v>
      </c>
      <c r="D34" s="1154"/>
      <c r="E34" s="1155"/>
      <c r="F34" s="32">
        <v>12.95</v>
      </c>
      <c r="G34" s="33">
        <v>12.29</v>
      </c>
      <c r="H34" s="33">
        <v>11.17</v>
      </c>
      <c r="I34" s="33">
        <v>11.53</v>
      </c>
      <c r="J34" s="34">
        <v>11.19</v>
      </c>
      <c r="K34" s="22"/>
      <c r="L34" s="22"/>
      <c r="M34" s="22"/>
      <c r="N34" s="22"/>
      <c r="O34" s="22"/>
      <c r="P34" s="22"/>
    </row>
    <row r="35" spans="1:16" ht="39" customHeight="1">
      <c r="A35" s="22"/>
      <c r="B35" s="35"/>
      <c r="C35" s="1148" t="s">
        <v>543</v>
      </c>
      <c r="D35" s="1149"/>
      <c r="E35" s="1150"/>
      <c r="F35" s="36">
        <v>2.25</v>
      </c>
      <c r="G35" s="37">
        <v>2.27</v>
      </c>
      <c r="H35" s="37">
        <v>1.72</v>
      </c>
      <c r="I35" s="37">
        <v>1.84</v>
      </c>
      <c r="J35" s="38">
        <v>1.98</v>
      </c>
      <c r="K35" s="22"/>
      <c r="L35" s="22"/>
      <c r="M35" s="22"/>
      <c r="N35" s="22"/>
      <c r="O35" s="22"/>
      <c r="P35" s="22"/>
    </row>
    <row r="36" spans="1:16" ht="39" customHeight="1">
      <c r="A36" s="22"/>
      <c r="B36" s="35"/>
      <c r="C36" s="1148" t="s">
        <v>544</v>
      </c>
      <c r="D36" s="1149"/>
      <c r="E36" s="1150"/>
      <c r="F36" s="36">
        <v>0.68</v>
      </c>
      <c r="G36" s="37">
        <v>0.11</v>
      </c>
      <c r="H36" s="37">
        <v>0.41</v>
      </c>
      <c r="I36" s="37">
        <v>0.02</v>
      </c>
      <c r="J36" s="38">
        <v>0.79</v>
      </c>
      <c r="K36" s="22"/>
      <c r="L36" s="22"/>
      <c r="M36" s="22"/>
      <c r="N36" s="22"/>
      <c r="O36" s="22"/>
      <c r="P36" s="22"/>
    </row>
    <row r="37" spans="1:16" ht="39" customHeight="1">
      <c r="A37" s="22"/>
      <c r="B37" s="35"/>
      <c r="C37" s="1148" t="s">
        <v>545</v>
      </c>
      <c r="D37" s="1149"/>
      <c r="E37" s="1150"/>
      <c r="F37" s="36">
        <v>0.11</v>
      </c>
      <c r="G37" s="37">
        <v>0.13</v>
      </c>
      <c r="H37" s="37">
        <v>0.1</v>
      </c>
      <c r="I37" s="37">
        <v>0.33</v>
      </c>
      <c r="J37" s="38">
        <v>0.43</v>
      </c>
      <c r="K37" s="22"/>
      <c r="L37" s="22"/>
      <c r="M37" s="22"/>
      <c r="N37" s="22"/>
      <c r="O37" s="22"/>
      <c r="P37" s="22"/>
    </row>
    <row r="38" spans="1:16" ht="39" customHeight="1">
      <c r="A38" s="22"/>
      <c r="B38" s="35"/>
      <c r="C38" s="1148" t="s">
        <v>546</v>
      </c>
      <c r="D38" s="1149"/>
      <c r="E38" s="1150"/>
      <c r="F38" s="36">
        <v>2.68</v>
      </c>
      <c r="G38" s="37">
        <v>0.72</v>
      </c>
      <c r="H38" s="37">
        <v>1.1100000000000001</v>
      </c>
      <c r="I38" s="37">
        <v>1.56</v>
      </c>
      <c r="J38" s="38">
        <v>0.42</v>
      </c>
      <c r="K38" s="22"/>
      <c r="L38" s="22"/>
      <c r="M38" s="22"/>
      <c r="N38" s="22"/>
      <c r="O38" s="22"/>
      <c r="P38" s="22"/>
    </row>
    <row r="39" spans="1:16" ht="39" customHeight="1">
      <c r="A39" s="22"/>
      <c r="B39" s="35"/>
      <c r="C39" s="1148" t="s">
        <v>547</v>
      </c>
      <c r="D39" s="1149"/>
      <c r="E39" s="1150"/>
      <c r="F39" s="36">
        <v>0.01</v>
      </c>
      <c r="G39" s="37">
        <v>0</v>
      </c>
      <c r="H39" s="37">
        <v>0.01</v>
      </c>
      <c r="I39" s="37">
        <v>0.02</v>
      </c>
      <c r="J39" s="38">
        <v>0.12</v>
      </c>
      <c r="K39" s="22"/>
      <c r="L39" s="22"/>
      <c r="M39" s="22"/>
      <c r="N39" s="22"/>
      <c r="O39" s="22"/>
      <c r="P39" s="22"/>
    </row>
    <row r="40" spans="1:16" ht="39" customHeight="1">
      <c r="A40" s="22"/>
      <c r="B40" s="35"/>
      <c r="C40" s="1148" t="s">
        <v>548</v>
      </c>
      <c r="D40" s="1149"/>
      <c r="E40" s="1150"/>
      <c r="F40" s="36">
        <v>0</v>
      </c>
      <c r="G40" s="37">
        <v>0</v>
      </c>
      <c r="H40" s="37">
        <v>0</v>
      </c>
      <c r="I40" s="37">
        <v>0</v>
      </c>
      <c r="J40" s="38">
        <v>0.11</v>
      </c>
      <c r="K40" s="22"/>
      <c r="L40" s="22"/>
      <c r="M40" s="22"/>
      <c r="N40" s="22"/>
      <c r="O40" s="22"/>
      <c r="P40" s="22"/>
    </row>
    <row r="41" spans="1:16" ht="39" customHeight="1">
      <c r="A41" s="22"/>
      <c r="B41" s="35"/>
      <c r="C41" s="1148" t="s">
        <v>549</v>
      </c>
      <c r="D41" s="1149"/>
      <c r="E41" s="1150"/>
      <c r="F41" s="36">
        <v>0.17</v>
      </c>
      <c r="G41" s="37">
        <v>0.2</v>
      </c>
      <c r="H41" s="37">
        <v>0.17</v>
      </c>
      <c r="I41" s="37">
        <v>0.12</v>
      </c>
      <c r="J41" s="38">
        <v>7.0000000000000007E-2</v>
      </c>
      <c r="K41" s="22"/>
      <c r="L41" s="22"/>
      <c r="M41" s="22"/>
      <c r="N41" s="22"/>
      <c r="O41" s="22"/>
      <c r="P41" s="22"/>
    </row>
    <row r="42" spans="1:16" ht="39" customHeight="1">
      <c r="A42" s="22"/>
      <c r="B42" s="39"/>
      <c r="C42" s="1148" t="s">
        <v>550</v>
      </c>
      <c r="D42" s="1149"/>
      <c r="E42" s="1150"/>
      <c r="F42" s="36" t="s">
        <v>495</v>
      </c>
      <c r="G42" s="37" t="s">
        <v>495</v>
      </c>
      <c r="H42" s="37" t="s">
        <v>495</v>
      </c>
      <c r="I42" s="37" t="s">
        <v>495</v>
      </c>
      <c r="J42" s="38" t="s">
        <v>495</v>
      </c>
      <c r="K42" s="22"/>
      <c r="L42" s="22"/>
      <c r="M42" s="22"/>
      <c r="N42" s="22"/>
      <c r="O42" s="22"/>
      <c r="P42" s="22"/>
    </row>
    <row r="43" spans="1:16" ht="39" customHeight="1" thickBot="1">
      <c r="A43" s="22"/>
      <c r="B43" s="40"/>
      <c r="C43" s="1151" t="s">
        <v>551</v>
      </c>
      <c r="D43" s="1152"/>
      <c r="E43" s="1153"/>
      <c r="F43" s="41">
        <v>0.11</v>
      </c>
      <c r="G43" s="42">
        <v>0.13</v>
      </c>
      <c r="H43" s="42">
        <v>0.24</v>
      </c>
      <c r="I43" s="42">
        <v>0.18</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64" t="s">
        <v>11</v>
      </c>
      <c r="C45" s="1165"/>
      <c r="D45" s="58"/>
      <c r="E45" s="1170" t="s">
        <v>12</v>
      </c>
      <c r="F45" s="1170"/>
      <c r="G45" s="1170"/>
      <c r="H45" s="1170"/>
      <c r="I45" s="1170"/>
      <c r="J45" s="1171"/>
      <c r="K45" s="59">
        <v>6649</v>
      </c>
      <c r="L45" s="60">
        <v>6708</v>
      </c>
      <c r="M45" s="60">
        <v>6557</v>
      </c>
      <c r="N45" s="60">
        <v>6149</v>
      </c>
      <c r="O45" s="61">
        <v>5903</v>
      </c>
      <c r="P45" s="48"/>
      <c r="Q45" s="48"/>
      <c r="R45" s="48"/>
      <c r="S45" s="48"/>
      <c r="T45" s="48"/>
      <c r="U45" s="48"/>
    </row>
    <row r="46" spans="1:21" ht="30.75" customHeight="1">
      <c r="A46" s="48"/>
      <c r="B46" s="1166"/>
      <c r="C46" s="1167"/>
      <c r="D46" s="62"/>
      <c r="E46" s="1158" t="s">
        <v>13</v>
      </c>
      <c r="F46" s="1158"/>
      <c r="G46" s="1158"/>
      <c r="H46" s="1158"/>
      <c r="I46" s="1158"/>
      <c r="J46" s="1159"/>
      <c r="K46" s="63" t="s">
        <v>495</v>
      </c>
      <c r="L46" s="64" t="s">
        <v>495</v>
      </c>
      <c r="M46" s="64" t="s">
        <v>495</v>
      </c>
      <c r="N46" s="64" t="s">
        <v>495</v>
      </c>
      <c r="O46" s="65" t="s">
        <v>495</v>
      </c>
      <c r="P46" s="48"/>
      <c r="Q46" s="48"/>
      <c r="R46" s="48"/>
      <c r="S46" s="48"/>
      <c r="T46" s="48"/>
      <c r="U46" s="48"/>
    </row>
    <row r="47" spans="1:21" ht="30.75" customHeight="1">
      <c r="A47" s="48"/>
      <c r="B47" s="1166"/>
      <c r="C47" s="1167"/>
      <c r="D47" s="62"/>
      <c r="E47" s="1158" t="s">
        <v>14</v>
      </c>
      <c r="F47" s="1158"/>
      <c r="G47" s="1158"/>
      <c r="H47" s="1158"/>
      <c r="I47" s="1158"/>
      <c r="J47" s="1159"/>
      <c r="K47" s="63" t="s">
        <v>495</v>
      </c>
      <c r="L47" s="64" t="s">
        <v>495</v>
      </c>
      <c r="M47" s="64" t="s">
        <v>495</v>
      </c>
      <c r="N47" s="64" t="s">
        <v>495</v>
      </c>
      <c r="O47" s="65" t="s">
        <v>495</v>
      </c>
      <c r="P47" s="48"/>
      <c r="Q47" s="48"/>
      <c r="R47" s="48"/>
      <c r="S47" s="48"/>
      <c r="T47" s="48"/>
      <c r="U47" s="48"/>
    </row>
    <row r="48" spans="1:21" ht="30.75" customHeight="1">
      <c r="A48" s="48"/>
      <c r="B48" s="1166"/>
      <c r="C48" s="1167"/>
      <c r="D48" s="62"/>
      <c r="E48" s="1158" t="s">
        <v>15</v>
      </c>
      <c r="F48" s="1158"/>
      <c r="G48" s="1158"/>
      <c r="H48" s="1158"/>
      <c r="I48" s="1158"/>
      <c r="J48" s="1159"/>
      <c r="K48" s="63">
        <v>1535</v>
      </c>
      <c r="L48" s="64">
        <v>1592</v>
      </c>
      <c r="M48" s="64">
        <v>1531</v>
      </c>
      <c r="N48" s="64">
        <v>1431</v>
      </c>
      <c r="O48" s="65">
        <v>1466</v>
      </c>
      <c r="P48" s="48"/>
      <c r="Q48" s="48"/>
      <c r="R48" s="48"/>
      <c r="S48" s="48"/>
      <c r="T48" s="48"/>
      <c r="U48" s="48"/>
    </row>
    <row r="49" spans="1:21" ht="30.75" customHeight="1">
      <c r="A49" s="48"/>
      <c r="B49" s="1166"/>
      <c r="C49" s="1167"/>
      <c r="D49" s="62"/>
      <c r="E49" s="1158" t="s">
        <v>16</v>
      </c>
      <c r="F49" s="1158"/>
      <c r="G49" s="1158"/>
      <c r="H49" s="1158"/>
      <c r="I49" s="1158"/>
      <c r="J49" s="1159"/>
      <c r="K49" s="63" t="s">
        <v>495</v>
      </c>
      <c r="L49" s="64" t="s">
        <v>495</v>
      </c>
      <c r="M49" s="64" t="s">
        <v>495</v>
      </c>
      <c r="N49" s="64" t="s">
        <v>495</v>
      </c>
      <c r="O49" s="65" t="s">
        <v>495</v>
      </c>
      <c r="P49" s="48"/>
      <c r="Q49" s="48"/>
      <c r="R49" s="48"/>
      <c r="S49" s="48"/>
      <c r="T49" s="48"/>
      <c r="U49" s="48"/>
    </row>
    <row r="50" spans="1:21" ht="30.75" customHeight="1">
      <c r="A50" s="48"/>
      <c r="B50" s="1166"/>
      <c r="C50" s="1167"/>
      <c r="D50" s="62"/>
      <c r="E50" s="1158" t="s">
        <v>17</v>
      </c>
      <c r="F50" s="1158"/>
      <c r="G50" s="1158"/>
      <c r="H50" s="1158"/>
      <c r="I50" s="1158"/>
      <c r="J50" s="1159"/>
      <c r="K50" s="63">
        <v>41</v>
      </c>
      <c r="L50" s="64">
        <v>41</v>
      </c>
      <c r="M50" s="64">
        <v>40</v>
      </c>
      <c r="N50" s="64">
        <v>40</v>
      </c>
      <c r="O50" s="65">
        <v>11</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1</v>
      </c>
      <c r="P51" s="48"/>
      <c r="Q51" s="48"/>
      <c r="R51" s="48"/>
      <c r="S51" s="48"/>
      <c r="T51" s="48"/>
      <c r="U51" s="48"/>
    </row>
    <row r="52" spans="1:21" ht="30.75" customHeight="1">
      <c r="A52" s="48"/>
      <c r="B52" s="1156" t="s">
        <v>19</v>
      </c>
      <c r="C52" s="1157"/>
      <c r="D52" s="66"/>
      <c r="E52" s="1158" t="s">
        <v>20</v>
      </c>
      <c r="F52" s="1158"/>
      <c r="G52" s="1158"/>
      <c r="H52" s="1158"/>
      <c r="I52" s="1158"/>
      <c r="J52" s="1159"/>
      <c r="K52" s="63">
        <v>6027</v>
      </c>
      <c r="L52" s="64">
        <v>6018</v>
      </c>
      <c r="M52" s="64">
        <v>6182</v>
      </c>
      <c r="N52" s="64">
        <v>5861</v>
      </c>
      <c r="O52" s="65">
        <v>5811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2198</v>
      </c>
      <c r="L53" s="69">
        <v>2323</v>
      </c>
      <c r="M53" s="69">
        <v>1946</v>
      </c>
      <c r="N53" s="69">
        <v>1759</v>
      </c>
      <c r="O53" s="70">
        <v>1570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L50" sqref="L50:L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184" t="s">
        <v>24</v>
      </c>
      <c r="C41" s="1185"/>
      <c r="D41" s="81"/>
      <c r="E41" s="1186" t="s">
        <v>25</v>
      </c>
      <c r="F41" s="1186"/>
      <c r="G41" s="1186"/>
      <c r="H41" s="1187"/>
      <c r="I41" s="82">
        <v>57012</v>
      </c>
      <c r="J41" s="83">
        <v>56474</v>
      </c>
      <c r="K41" s="83">
        <v>57006</v>
      </c>
      <c r="L41" s="83">
        <v>56061</v>
      </c>
      <c r="M41" s="84">
        <v>55484</v>
      </c>
    </row>
    <row r="42" spans="2:13" ht="27.75" customHeight="1">
      <c r="B42" s="1174"/>
      <c r="C42" s="1175"/>
      <c r="D42" s="85"/>
      <c r="E42" s="1178" t="s">
        <v>26</v>
      </c>
      <c r="F42" s="1178"/>
      <c r="G42" s="1178"/>
      <c r="H42" s="1179"/>
      <c r="I42" s="86">
        <v>649</v>
      </c>
      <c r="J42" s="87">
        <v>611</v>
      </c>
      <c r="K42" s="87">
        <v>2361</v>
      </c>
      <c r="L42" s="87">
        <v>2495</v>
      </c>
      <c r="M42" s="88">
        <v>2290</v>
      </c>
    </row>
    <row r="43" spans="2:13" ht="27.75" customHeight="1">
      <c r="B43" s="1174"/>
      <c r="C43" s="1175"/>
      <c r="D43" s="85"/>
      <c r="E43" s="1178" t="s">
        <v>27</v>
      </c>
      <c r="F43" s="1178"/>
      <c r="G43" s="1178"/>
      <c r="H43" s="1179"/>
      <c r="I43" s="86">
        <v>23096</v>
      </c>
      <c r="J43" s="87">
        <v>23096</v>
      </c>
      <c r="K43" s="87">
        <v>23202</v>
      </c>
      <c r="L43" s="87">
        <v>22970</v>
      </c>
      <c r="M43" s="88">
        <v>22891</v>
      </c>
    </row>
    <row r="44" spans="2:13" ht="27.75" customHeight="1">
      <c r="B44" s="1174"/>
      <c r="C44" s="1175"/>
      <c r="D44" s="85"/>
      <c r="E44" s="1178" t="s">
        <v>28</v>
      </c>
      <c r="F44" s="1178"/>
      <c r="G44" s="1178"/>
      <c r="H44" s="1179"/>
      <c r="I44" s="86" t="s">
        <v>495</v>
      </c>
      <c r="J44" s="87" t="s">
        <v>495</v>
      </c>
      <c r="K44" s="87" t="s">
        <v>495</v>
      </c>
      <c r="L44" s="87" t="s">
        <v>495</v>
      </c>
      <c r="M44" s="88" t="s">
        <v>495</v>
      </c>
    </row>
    <row r="45" spans="2:13" ht="27.75" customHeight="1">
      <c r="B45" s="1174"/>
      <c r="C45" s="1175"/>
      <c r="D45" s="85"/>
      <c r="E45" s="1178" t="s">
        <v>29</v>
      </c>
      <c r="F45" s="1178"/>
      <c r="G45" s="1178"/>
      <c r="H45" s="1179"/>
      <c r="I45" s="86">
        <v>10084</v>
      </c>
      <c r="J45" s="87">
        <v>9969</v>
      </c>
      <c r="K45" s="87">
        <v>9156</v>
      </c>
      <c r="L45" s="87">
        <v>8734</v>
      </c>
      <c r="M45" s="88">
        <v>8612</v>
      </c>
    </row>
    <row r="46" spans="2:13" ht="27.75" customHeight="1">
      <c r="B46" s="1174"/>
      <c r="C46" s="1175"/>
      <c r="D46" s="89"/>
      <c r="E46" s="1178" t="s">
        <v>30</v>
      </c>
      <c r="F46" s="1178"/>
      <c r="G46" s="1178"/>
      <c r="H46" s="1179"/>
      <c r="I46" s="86" t="s">
        <v>495</v>
      </c>
      <c r="J46" s="87" t="s">
        <v>495</v>
      </c>
      <c r="K46" s="87" t="s">
        <v>495</v>
      </c>
      <c r="L46" s="87" t="s">
        <v>495</v>
      </c>
      <c r="M46" s="88" t="s">
        <v>495</v>
      </c>
    </row>
    <row r="47" spans="2:13" ht="27.75" customHeight="1">
      <c r="B47" s="1174"/>
      <c r="C47" s="1175"/>
      <c r="D47" s="90"/>
      <c r="E47" s="1188" t="s">
        <v>31</v>
      </c>
      <c r="F47" s="1189"/>
      <c r="G47" s="1189"/>
      <c r="H47" s="1190"/>
      <c r="I47" s="86" t="s">
        <v>495</v>
      </c>
      <c r="J47" s="87" t="s">
        <v>495</v>
      </c>
      <c r="K47" s="87" t="s">
        <v>495</v>
      </c>
      <c r="L47" s="87" t="s">
        <v>495</v>
      </c>
      <c r="M47" s="88" t="s">
        <v>495</v>
      </c>
    </row>
    <row r="48" spans="2:13" ht="27.75" customHeight="1">
      <c r="B48" s="1174"/>
      <c r="C48" s="1175"/>
      <c r="D48" s="85"/>
      <c r="E48" s="1178" t="s">
        <v>32</v>
      </c>
      <c r="F48" s="1178"/>
      <c r="G48" s="1178"/>
      <c r="H48" s="1179"/>
      <c r="I48" s="86" t="s">
        <v>495</v>
      </c>
      <c r="J48" s="87" t="s">
        <v>495</v>
      </c>
      <c r="K48" s="87" t="s">
        <v>495</v>
      </c>
      <c r="L48" s="87" t="s">
        <v>495</v>
      </c>
      <c r="M48" s="88" t="s">
        <v>495</v>
      </c>
    </row>
    <row r="49" spans="2:13" ht="27.75" customHeight="1">
      <c r="B49" s="1176"/>
      <c r="C49" s="1177"/>
      <c r="D49" s="85"/>
      <c r="E49" s="1178" t="s">
        <v>33</v>
      </c>
      <c r="F49" s="1178"/>
      <c r="G49" s="1178"/>
      <c r="H49" s="1179"/>
      <c r="I49" s="86" t="s">
        <v>495</v>
      </c>
      <c r="J49" s="87" t="s">
        <v>495</v>
      </c>
      <c r="K49" s="87" t="s">
        <v>495</v>
      </c>
      <c r="L49" s="87" t="s">
        <v>495</v>
      </c>
      <c r="M49" s="88" t="s">
        <v>495</v>
      </c>
    </row>
    <row r="50" spans="2:13" ht="27.75" customHeight="1">
      <c r="B50" s="1172" t="s">
        <v>34</v>
      </c>
      <c r="C50" s="1173"/>
      <c r="D50" s="91"/>
      <c r="E50" s="1178" t="s">
        <v>35</v>
      </c>
      <c r="F50" s="1178"/>
      <c r="G50" s="1178"/>
      <c r="H50" s="1179"/>
      <c r="I50" s="86">
        <v>11881</v>
      </c>
      <c r="J50" s="87">
        <v>13148</v>
      </c>
      <c r="K50" s="87">
        <v>13414</v>
      </c>
      <c r="L50" s="87">
        <v>12542</v>
      </c>
      <c r="M50" s="88">
        <v>13820</v>
      </c>
    </row>
    <row r="51" spans="2:13" ht="27.75" customHeight="1">
      <c r="B51" s="1174"/>
      <c r="C51" s="1175"/>
      <c r="D51" s="85"/>
      <c r="E51" s="1178" t="s">
        <v>36</v>
      </c>
      <c r="F51" s="1178"/>
      <c r="G51" s="1178"/>
      <c r="H51" s="1179"/>
      <c r="I51" s="86">
        <v>8449</v>
      </c>
      <c r="J51" s="87">
        <v>8567</v>
      </c>
      <c r="K51" s="87">
        <v>9069</v>
      </c>
      <c r="L51" s="87">
        <v>8449</v>
      </c>
      <c r="M51" s="88">
        <v>8486</v>
      </c>
    </row>
    <row r="52" spans="2:13" ht="27.75" customHeight="1">
      <c r="B52" s="1176"/>
      <c r="C52" s="1177"/>
      <c r="D52" s="85"/>
      <c r="E52" s="1178" t="s">
        <v>37</v>
      </c>
      <c r="F52" s="1178"/>
      <c r="G52" s="1178"/>
      <c r="H52" s="1179"/>
      <c r="I52" s="86">
        <v>53790</v>
      </c>
      <c r="J52" s="87">
        <v>54073</v>
      </c>
      <c r="K52" s="87">
        <v>54245</v>
      </c>
      <c r="L52" s="87">
        <v>54829</v>
      </c>
      <c r="M52" s="88">
        <v>54423</v>
      </c>
    </row>
    <row r="53" spans="2:13" ht="27.75" customHeight="1" thickBot="1">
      <c r="B53" s="1180" t="s">
        <v>21</v>
      </c>
      <c r="C53" s="1181"/>
      <c r="D53" s="92"/>
      <c r="E53" s="1182" t="s">
        <v>38</v>
      </c>
      <c r="F53" s="1182"/>
      <c r="G53" s="1182"/>
      <c r="H53" s="1183"/>
      <c r="I53" s="93">
        <v>16722</v>
      </c>
      <c r="J53" s="94">
        <v>14361</v>
      </c>
      <c r="K53" s="94">
        <v>14997</v>
      </c>
      <c r="L53" s="94">
        <v>14440</v>
      </c>
      <c r="M53" s="95">
        <v>12547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254"/>
      <c r="B1" s="1256"/>
      <c r="P1" s="246"/>
      <c r="Q1" s="246"/>
    </row>
    <row r="2" spans="1:51" ht="25.5">
      <c r="A2" s="1254"/>
      <c r="C2" s="1255"/>
      <c r="P2" s="246"/>
      <c r="Q2" s="246"/>
    </row>
    <row r="3" spans="1:51" ht="25.5">
      <c r="A3" s="1254"/>
      <c r="C3" s="1255"/>
      <c r="P3" s="246"/>
      <c r="Q3" s="246"/>
    </row>
    <row r="4" spans="1:51" s="1253" customFormat="1" ht="13.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579</v>
      </c>
    </row>
    <row r="11" spans="1:51" s="1253" customFormat="1" ht="13.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579</v>
      </c>
    </row>
    <row r="13" spans="1:51" s="1253" customFormat="1" ht="13.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c r="P19" s="246"/>
      <c r="Q19" s="246"/>
    </row>
    <row r="20" spans="1:259" ht="13.5">
      <c r="P20" s="246"/>
      <c r="Q20" s="246"/>
    </row>
    <row r="21" spans="1:259" ht="17.25">
      <c r="B21" s="1252"/>
      <c r="C21" s="248"/>
      <c r="D21" s="248"/>
      <c r="E21" s="248"/>
      <c r="F21" s="248"/>
      <c r="G21" s="248"/>
      <c r="H21" s="248"/>
      <c r="I21" s="248"/>
      <c r="J21" s="248"/>
      <c r="K21" s="248"/>
      <c r="L21" s="248"/>
      <c r="M21" s="248"/>
      <c r="N21" s="1251"/>
      <c r="O21" s="248"/>
      <c r="P21" s="249"/>
      <c r="Q21" s="246"/>
      <c r="IY21" s="1250"/>
    </row>
    <row r="22" spans="1:259" ht="17.25">
      <c r="B22" s="250"/>
      <c r="IY22" s="1249"/>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1237"/>
      <c r="C40" s="246"/>
      <c r="D40" s="246"/>
      <c r="E40" s="246"/>
      <c r="F40" s="246"/>
      <c r="G40" s="246"/>
      <c r="H40" s="246"/>
      <c r="I40" s="246"/>
      <c r="J40" s="246"/>
      <c r="K40" s="246"/>
      <c r="L40" s="246"/>
      <c r="M40" s="246"/>
      <c r="N40" s="246"/>
      <c r="O40" s="246"/>
      <c r="P40" s="1237"/>
      <c r="Q40" s="246"/>
    </row>
    <row r="41" spans="2:17" ht="17.25">
      <c r="B41" s="247" t="s">
        <v>578</v>
      </c>
      <c r="C41" s="248"/>
      <c r="D41" s="248"/>
      <c r="E41" s="248"/>
      <c r="F41" s="248"/>
      <c r="G41" s="248"/>
      <c r="H41" s="248"/>
      <c r="I41" s="248"/>
      <c r="J41" s="248"/>
      <c r="K41" s="248"/>
      <c r="L41" s="248"/>
      <c r="M41" s="248"/>
      <c r="N41" s="248"/>
      <c r="O41" s="248"/>
      <c r="P41" s="249"/>
    </row>
    <row r="42" spans="2:17" ht="13.5">
      <c r="B42" s="250"/>
      <c r="C42" s="246"/>
      <c r="D42" s="246"/>
      <c r="E42" s="246"/>
      <c r="F42" s="246"/>
      <c r="G42" s="1236" t="s">
        <v>574</v>
      </c>
      <c r="I42" s="1235"/>
      <c r="J42" s="1235"/>
      <c r="K42" s="1235"/>
      <c r="L42" s="246"/>
      <c r="M42" s="246"/>
      <c r="N42" s="246"/>
      <c r="O42" s="246"/>
    </row>
    <row r="43" spans="2:17" ht="13.5">
      <c r="B43" s="250"/>
      <c r="C43" s="246"/>
      <c r="D43" s="246"/>
      <c r="E43" s="246"/>
      <c r="F43" s="246"/>
      <c r="G43" s="1234"/>
      <c r="H43" s="1233"/>
      <c r="I43" s="1233"/>
      <c r="J43" s="1233"/>
      <c r="K43" s="1233"/>
      <c r="L43" s="1233"/>
      <c r="M43" s="1233"/>
      <c r="N43" s="1233"/>
      <c r="O43" s="1232"/>
    </row>
    <row r="44" spans="2:17" ht="13.5">
      <c r="B44" s="250"/>
      <c r="C44" s="246"/>
      <c r="D44" s="246"/>
      <c r="E44" s="246"/>
      <c r="F44" s="246"/>
      <c r="G44" s="1231"/>
      <c r="H44" s="1230"/>
      <c r="I44" s="1230"/>
      <c r="J44" s="1230"/>
      <c r="K44" s="1230"/>
      <c r="L44" s="1230"/>
      <c r="M44" s="1230"/>
      <c r="N44" s="1230"/>
      <c r="O44" s="1229"/>
    </row>
    <row r="45" spans="2:17" ht="13.5">
      <c r="B45" s="250"/>
      <c r="C45" s="246"/>
      <c r="D45" s="246"/>
      <c r="E45" s="246"/>
      <c r="F45" s="246"/>
      <c r="G45" s="1231"/>
      <c r="H45" s="1230"/>
      <c r="I45" s="1230"/>
      <c r="J45" s="1230"/>
      <c r="K45" s="1230"/>
      <c r="L45" s="1230"/>
      <c r="M45" s="1230"/>
      <c r="N45" s="1230"/>
      <c r="O45" s="1229"/>
    </row>
    <row r="46" spans="2:17" ht="13.5">
      <c r="B46" s="250"/>
      <c r="C46" s="246"/>
      <c r="D46" s="246"/>
      <c r="E46" s="246"/>
      <c r="F46" s="246"/>
      <c r="G46" s="1231"/>
      <c r="H46" s="1230"/>
      <c r="I46" s="1230"/>
      <c r="J46" s="1230"/>
      <c r="K46" s="1230"/>
      <c r="L46" s="1230"/>
      <c r="M46" s="1230"/>
      <c r="N46" s="1230"/>
      <c r="O46" s="1229"/>
    </row>
    <row r="47" spans="2:17" ht="13.5">
      <c r="B47" s="250"/>
      <c r="C47" s="246"/>
      <c r="D47" s="246"/>
      <c r="E47" s="246"/>
      <c r="F47" s="246"/>
      <c r="G47" s="1228"/>
      <c r="H47" s="1227"/>
      <c r="I47" s="1227"/>
      <c r="J47" s="1227"/>
      <c r="K47" s="1227"/>
      <c r="L47" s="1227"/>
      <c r="M47" s="1227"/>
      <c r="N47" s="1227"/>
      <c r="O47" s="1226"/>
    </row>
    <row r="48" spans="2:17" ht="13.5">
      <c r="B48" s="250"/>
      <c r="C48" s="246"/>
      <c r="D48" s="246"/>
      <c r="E48" s="246"/>
      <c r="F48" s="246"/>
      <c r="G48" s="246"/>
      <c r="H48" s="1248"/>
      <c r="I48" s="1248"/>
      <c r="J48" s="1248"/>
    </row>
    <row r="49" spans="1:17" ht="13.5">
      <c r="B49" s="250"/>
      <c r="C49" s="246"/>
      <c r="D49" s="246"/>
      <c r="E49" s="246"/>
      <c r="F49" s="246"/>
      <c r="G49" s="245" t="s">
        <v>577</v>
      </c>
    </row>
    <row r="50" spans="1:17" ht="13.5">
      <c r="B50" s="250"/>
      <c r="C50" s="246"/>
      <c r="D50" s="246"/>
      <c r="E50" s="246"/>
      <c r="F50" s="246"/>
      <c r="G50" s="1219"/>
      <c r="H50" s="1218"/>
      <c r="I50" s="1218"/>
      <c r="J50" s="1217"/>
      <c r="K50" s="1216" t="s">
        <v>534</v>
      </c>
      <c r="L50" s="1216" t="s">
        <v>535</v>
      </c>
      <c r="M50" s="1216" t="s">
        <v>536</v>
      </c>
      <c r="N50" s="1216" t="s">
        <v>537</v>
      </c>
      <c r="O50" s="1216" t="s">
        <v>538</v>
      </c>
    </row>
    <row r="51" spans="1:17" ht="13.5">
      <c r="B51" s="250"/>
      <c r="C51" s="246"/>
      <c r="D51" s="246"/>
      <c r="E51" s="246"/>
      <c r="F51" s="246"/>
      <c r="G51" s="1215" t="s">
        <v>571</v>
      </c>
      <c r="H51" s="1214"/>
      <c r="I51" s="1213" t="s">
        <v>569</v>
      </c>
      <c r="J51" s="1213"/>
      <c r="K51" s="1247"/>
      <c r="L51" s="1247"/>
      <c r="M51" s="1247"/>
      <c r="N51" s="1247"/>
      <c r="O51" s="1247"/>
    </row>
    <row r="52" spans="1:17" ht="13.5">
      <c r="B52" s="250"/>
      <c r="C52" s="246"/>
      <c r="D52" s="246"/>
      <c r="E52" s="246"/>
      <c r="F52" s="246"/>
      <c r="G52" s="1211"/>
      <c r="H52" s="1210"/>
      <c r="I52" s="1212"/>
      <c r="J52" s="1212"/>
      <c r="K52" s="1201"/>
      <c r="L52" s="1201"/>
      <c r="M52" s="1201"/>
      <c r="N52" s="1201"/>
      <c r="O52" s="1201"/>
    </row>
    <row r="53" spans="1:17" ht="13.5">
      <c r="A53" s="1238"/>
      <c r="B53" s="250"/>
      <c r="C53" s="246"/>
      <c r="D53" s="246"/>
      <c r="E53" s="246"/>
      <c r="F53" s="246"/>
      <c r="G53" s="1211"/>
      <c r="H53" s="1210"/>
      <c r="I53" s="1203" t="s">
        <v>576</v>
      </c>
      <c r="J53" s="1203"/>
      <c r="K53" s="1246"/>
      <c r="L53" s="1246"/>
      <c r="M53" s="1246"/>
      <c r="N53" s="1246"/>
      <c r="O53" s="1246"/>
    </row>
    <row r="54" spans="1:17" ht="13.5">
      <c r="A54" s="1238"/>
      <c r="B54" s="250"/>
      <c r="C54" s="246"/>
      <c r="D54" s="246"/>
      <c r="E54" s="246"/>
      <c r="F54" s="246"/>
      <c r="G54" s="1208"/>
      <c r="H54" s="1207"/>
      <c r="I54" s="1203"/>
      <c r="J54" s="1203"/>
      <c r="K54" s="1206"/>
      <c r="L54" s="1206"/>
      <c r="M54" s="1206"/>
      <c r="N54" s="1206"/>
      <c r="O54" s="1206"/>
    </row>
    <row r="55" spans="1:17" ht="13.5">
      <c r="A55" s="1238"/>
      <c r="B55" s="250"/>
      <c r="C55" s="246"/>
      <c r="D55" s="246"/>
      <c r="E55" s="246"/>
      <c r="F55" s="246"/>
      <c r="G55" s="1205" t="s">
        <v>570</v>
      </c>
      <c r="H55" s="1204"/>
      <c r="I55" s="1203" t="s">
        <v>569</v>
      </c>
      <c r="J55" s="1203"/>
      <c r="K55" s="1247"/>
      <c r="L55" s="1247"/>
      <c r="M55" s="1247"/>
      <c r="N55" s="1247"/>
      <c r="O55" s="1247"/>
    </row>
    <row r="56" spans="1:17" ht="13.5">
      <c r="A56" s="1238"/>
      <c r="B56" s="250"/>
      <c r="C56" s="246"/>
      <c r="D56" s="246"/>
      <c r="E56" s="246"/>
      <c r="F56" s="246"/>
      <c r="G56" s="1200"/>
      <c r="H56" s="1199"/>
      <c r="I56" s="1203"/>
      <c r="J56" s="1203"/>
      <c r="K56" s="1201"/>
      <c r="L56" s="1201"/>
      <c r="M56" s="1201"/>
      <c r="N56" s="1201"/>
      <c r="O56" s="1201"/>
    </row>
    <row r="57" spans="1:17" s="1238" customFormat="1" ht="13.5">
      <c r="B57" s="1239"/>
      <c r="C57" s="1235"/>
      <c r="D57" s="1235"/>
      <c r="E57" s="1235"/>
      <c r="F57" s="1235"/>
      <c r="G57" s="1200"/>
      <c r="H57" s="1199"/>
      <c r="I57" s="1195" t="s">
        <v>576</v>
      </c>
      <c r="J57" s="1195"/>
      <c r="K57" s="1246"/>
      <c r="L57" s="1246"/>
      <c r="M57" s="1246"/>
      <c r="N57" s="1246"/>
      <c r="O57" s="1246"/>
      <c r="P57" s="1244"/>
      <c r="Q57" s="1239"/>
    </row>
    <row r="58" spans="1:17" s="1238" customFormat="1" ht="13.5">
      <c r="A58" s="245"/>
      <c r="B58" s="1239"/>
      <c r="C58" s="1235"/>
      <c r="D58" s="1235"/>
      <c r="E58" s="1235"/>
      <c r="F58" s="1235"/>
      <c r="G58" s="1197"/>
      <c r="H58" s="1196"/>
      <c r="I58" s="1195"/>
      <c r="J58" s="1195"/>
      <c r="K58" s="1206"/>
      <c r="L58" s="1206"/>
      <c r="M58" s="1206"/>
      <c r="N58" s="1206"/>
      <c r="O58" s="1206"/>
      <c r="P58" s="1244"/>
      <c r="Q58" s="1239"/>
    </row>
    <row r="59" spans="1:17" s="1238" customFormat="1" ht="13.5">
      <c r="A59" s="245"/>
      <c r="B59" s="1239"/>
      <c r="C59" s="1235"/>
      <c r="D59" s="1235"/>
      <c r="E59" s="1235"/>
      <c r="F59" s="1235"/>
      <c r="G59" s="1235"/>
      <c r="H59" s="1235"/>
      <c r="I59" s="1235"/>
      <c r="J59" s="1235"/>
      <c r="K59" s="1245"/>
      <c r="L59" s="1245"/>
      <c r="M59" s="1245"/>
      <c r="N59" s="1245"/>
      <c r="O59" s="1245"/>
      <c r="P59" s="1244"/>
      <c r="Q59" s="1239"/>
    </row>
    <row r="60" spans="1:17" s="1238" customFormat="1" ht="13.5">
      <c r="A60" s="245"/>
      <c r="B60" s="1239"/>
      <c r="C60" s="1235"/>
      <c r="D60" s="1235"/>
      <c r="E60" s="1235"/>
      <c r="F60" s="1235"/>
      <c r="G60" s="1235"/>
      <c r="H60" s="1235"/>
      <c r="I60" s="1235"/>
      <c r="J60" s="1235"/>
      <c r="K60" s="1245"/>
      <c r="L60" s="1245"/>
      <c r="M60" s="1245"/>
      <c r="N60" s="1245"/>
      <c r="O60" s="1245"/>
      <c r="P60" s="1244"/>
      <c r="Q60" s="1239"/>
    </row>
    <row r="61" spans="1:17" s="1238" customFormat="1" ht="13.5">
      <c r="A61" s="245"/>
      <c r="B61" s="1243"/>
      <c r="C61" s="1242"/>
      <c r="D61" s="1242"/>
      <c r="E61" s="1242"/>
      <c r="F61" s="1242"/>
      <c r="G61" s="1242"/>
      <c r="H61" s="1242"/>
      <c r="I61" s="1242"/>
      <c r="J61" s="1242"/>
      <c r="K61" s="1242"/>
      <c r="L61" s="1242"/>
      <c r="M61" s="1241"/>
      <c r="N61" s="1241"/>
      <c r="O61" s="1241"/>
      <c r="P61" s="1240"/>
      <c r="Q61" s="1239"/>
    </row>
    <row r="62" spans="1:17" ht="13.5">
      <c r="B62" s="1237"/>
      <c r="C62" s="1237"/>
      <c r="D62" s="1237"/>
      <c r="E62" s="1237"/>
      <c r="F62" s="1237"/>
      <c r="G62" s="1237"/>
      <c r="H62" s="1237"/>
      <c r="I62" s="1237"/>
      <c r="J62" s="1237"/>
      <c r="K62" s="1237"/>
      <c r="L62" s="1237"/>
      <c r="M62" s="1237"/>
      <c r="N62" s="1237"/>
      <c r="O62" s="1237"/>
      <c r="P62" s="1237"/>
      <c r="Q62" s="246"/>
    </row>
    <row r="63" spans="1:17" ht="17.25">
      <c r="B63" s="309" t="s">
        <v>575</v>
      </c>
      <c r="C63" s="246"/>
      <c r="D63" s="246"/>
      <c r="E63" s="246"/>
      <c r="F63" s="246"/>
      <c r="G63" s="246"/>
      <c r="H63" s="246"/>
      <c r="I63" s="246"/>
      <c r="J63" s="246"/>
      <c r="K63" s="246"/>
      <c r="L63" s="246"/>
      <c r="M63" s="246"/>
      <c r="N63" s="246"/>
      <c r="O63" s="246"/>
    </row>
    <row r="64" spans="1:17" ht="13.5">
      <c r="B64" s="250"/>
      <c r="C64" s="246"/>
      <c r="D64" s="246"/>
      <c r="E64" s="246"/>
      <c r="F64" s="246"/>
      <c r="G64" s="1236" t="s">
        <v>574</v>
      </c>
      <c r="I64" s="1235"/>
      <c r="J64" s="1235"/>
      <c r="K64" s="1235"/>
      <c r="L64" s="246"/>
      <c r="M64" s="246"/>
      <c r="N64" s="246"/>
      <c r="O64" s="246"/>
    </row>
    <row r="65" spans="2:30" ht="13.5">
      <c r="B65" s="250"/>
      <c r="C65" s="246"/>
      <c r="D65" s="246"/>
      <c r="E65" s="246"/>
      <c r="F65" s="246"/>
      <c r="G65" s="1234" t="s">
        <v>573</v>
      </c>
      <c r="H65" s="1233"/>
      <c r="I65" s="1233"/>
      <c r="J65" s="1233"/>
      <c r="K65" s="1233"/>
      <c r="L65" s="1233"/>
      <c r="M65" s="1233"/>
      <c r="N65" s="1233"/>
      <c r="O65" s="1232"/>
    </row>
    <row r="66" spans="2:30" ht="13.5">
      <c r="B66" s="250"/>
      <c r="C66" s="246"/>
      <c r="D66" s="246"/>
      <c r="E66" s="246"/>
      <c r="F66" s="246"/>
      <c r="G66" s="1231"/>
      <c r="H66" s="1230"/>
      <c r="I66" s="1230"/>
      <c r="J66" s="1230"/>
      <c r="K66" s="1230"/>
      <c r="L66" s="1230"/>
      <c r="M66" s="1230"/>
      <c r="N66" s="1230"/>
      <c r="O66" s="1229"/>
    </row>
    <row r="67" spans="2:30" ht="13.5">
      <c r="B67" s="250"/>
      <c r="C67" s="246"/>
      <c r="D67" s="246"/>
      <c r="E67" s="246"/>
      <c r="F67" s="246"/>
      <c r="G67" s="1231"/>
      <c r="H67" s="1230"/>
      <c r="I67" s="1230"/>
      <c r="J67" s="1230"/>
      <c r="K67" s="1230"/>
      <c r="L67" s="1230"/>
      <c r="M67" s="1230"/>
      <c r="N67" s="1230"/>
      <c r="O67" s="1229"/>
    </row>
    <row r="68" spans="2:30" ht="13.5">
      <c r="B68" s="250"/>
      <c r="C68" s="246"/>
      <c r="D68" s="246"/>
      <c r="E68" s="246"/>
      <c r="F68" s="246"/>
      <c r="G68" s="1231"/>
      <c r="H68" s="1230"/>
      <c r="I68" s="1230"/>
      <c r="J68" s="1230"/>
      <c r="K68" s="1230"/>
      <c r="L68" s="1230"/>
      <c r="M68" s="1230"/>
      <c r="N68" s="1230"/>
      <c r="O68" s="1229"/>
    </row>
    <row r="69" spans="2:30" ht="13.5">
      <c r="B69" s="250"/>
      <c r="C69" s="246"/>
      <c r="D69" s="246"/>
      <c r="E69" s="246"/>
      <c r="F69" s="246"/>
      <c r="G69" s="1228"/>
      <c r="H69" s="1227"/>
      <c r="I69" s="1227"/>
      <c r="J69" s="1227"/>
      <c r="K69" s="1227"/>
      <c r="L69" s="1227"/>
      <c r="M69" s="1227"/>
      <c r="N69" s="1227"/>
      <c r="O69" s="1226"/>
    </row>
    <row r="70" spans="2:30" ht="13.5">
      <c r="B70" s="250"/>
      <c r="C70" s="246"/>
      <c r="D70" s="246"/>
      <c r="E70" s="246"/>
      <c r="F70" s="246"/>
      <c r="G70" s="246"/>
      <c r="H70" s="1225"/>
      <c r="I70" s="1225"/>
      <c r="J70" s="1222"/>
      <c r="K70" s="1222"/>
      <c r="L70" s="1221"/>
      <c r="M70" s="1222"/>
      <c r="N70" s="1221"/>
      <c r="O70" s="1220"/>
    </row>
    <row r="71" spans="2:30" ht="13.5">
      <c r="B71" s="250"/>
      <c r="C71" s="246"/>
      <c r="D71" s="246"/>
      <c r="E71" s="246"/>
      <c r="F71" s="246"/>
      <c r="G71" s="1224" t="s">
        <v>572</v>
      </c>
      <c r="I71" s="1223"/>
      <c r="J71" s="1222"/>
      <c r="K71" s="1222"/>
      <c r="L71" s="1221"/>
      <c r="M71" s="1222"/>
      <c r="N71" s="1221"/>
      <c r="O71" s="1220"/>
    </row>
    <row r="72" spans="2:30" ht="13.5">
      <c r="B72" s="250"/>
      <c r="C72" s="246"/>
      <c r="D72" s="246"/>
      <c r="E72" s="246"/>
      <c r="F72" s="246"/>
      <c r="G72" s="1219"/>
      <c r="H72" s="1218"/>
      <c r="I72" s="1218"/>
      <c r="J72" s="1217"/>
      <c r="K72" s="1216" t="s">
        <v>534</v>
      </c>
      <c r="L72" s="1216" t="s">
        <v>535</v>
      </c>
      <c r="M72" s="1216" t="s">
        <v>536</v>
      </c>
      <c r="N72" s="1216" t="s">
        <v>537</v>
      </c>
      <c r="O72" s="1216" t="s">
        <v>538</v>
      </c>
    </row>
    <row r="73" spans="2:30" ht="13.5">
      <c r="B73" s="250"/>
      <c r="C73" s="246"/>
      <c r="D73" s="246"/>
      <c r="E73" s="246"/>
      <c r="F73" s="246"/>
      <c r="G73" s="1215" t="s">
        <v>571</v>
      </c>
      <c r="H73" s="1214"/>
      <c r="I73" s="1213" t="s">
        <v>569</v>
      </c>
      <c r="J73" s="1213"/>
      <c r="K73" s="1202">
        <v>74.400000000000006</v>
      </c>
      <c r="L73" s="1202">
        <v>64.099999999999994</v>
      </c>
      <c r="M73" s="1201">
        <v>68.3</v>
      </c>
      <c r="N73" s="1201">
        <v>64.8</v>
      </c>
      <c r="O73" s="1201">
        <v>56.2</v>
      </c>
      <c r="S73" s="245">
        <v>9.9</v>
      </c>
    </row>
    <row r="74" spans="2:30" ht="13.5">
      <c r="B74" s="250"/>
      <c r="C74" s="246"/>
      <c r="D74" s="246"/>
      <c r="E74" s="246"/>
      <c r="F74" s="246"/>
      <c r="G74" s="1211"/>
      <c r="H74" s="1210"/>
      <c r="I74" s="1212"/>
      <c r="J74" s="1212"/>
      <c r="K74" s="1202"/>
      <c r="L74" s="1202"/>
      <c r="M74" s="1201"/>
      <c r="N74" s="1201"/>
      <c r="O74" s="1201"/>
    </row>
    <row r="75" spans="2:30" ht="13.5">
      <c r="B75" s="250"/>
      <c r="C75" s="246"/>
      <c r="D75" s="246"/>
      <c r="E75" s="246"/>
      <c r="F75" s="246"/>
      <c r="G75" s="1211"/>
      <c r="H75" s="1210"/>
      <c r="I75" s="1203" t="s">
        <v>568</v>
      </c>
      <c r="J75" s="1203"/>
      <c r="K75" s="1209">
        <v>9.9</v>
      </c>
      <c r="L75" s="1209">
        <v>10</v>
      </c>
      <c r="M75" s="1209">
        <v>9.6</v>
      </c>
      <c r="N75" s="1209">
        <v>9</v>
      </c>
      <c r="O75" s="1209">
        <v>7.9</v>
      </c>
      <c r="U75" s="245">
        <v>81.2</v>
      </c>
      <c r="W75" s="245">
        <v>87.2</v>
      </c>
      <c r="Y75" s="245">
        <v>99.8</v>
      </c>
      <c r="AA75" s="245">
        <v>109.5</v>
      </c>
      <c r="AC75" s="245">
        <v>115.2</v>
      </c>
    </row>
    <row r="76" spans="2:30" ht="13.5">
      <c r="B76" s="250"/>
      <c r="C76" s="246"/>
      <c r="D76" s="246"/>
      <c r="E76" s="246"/>
      <c r="F76" s="246"/>
      <c r="G76" s="1208"/>
      <c r="H76" s="1207"/>
      <c r="I76" s="1203"/>
      <c r="J76" s="1203"/>
      <c r="K76" s="1206"/>
      <c r="L76" s="1206"/>
      <c r="M76" s="1206"/>
      <c r="N76" s="1206"/>
      <c r="O76" s="1206"/>
    </row>
    <row r="77" spans="2:30" ht="13.5">
      <c r="B77" s="250"/>
      <c r="C77" s="246"/>
      <c r="D77" s="246"/>
      <c r="E77" s="246"/>
      <c r="F77" s="246"/>
      <c r="G77" s="1205" t="s">
        <v>570</v>
      </c>
      <c r="H77" s="1204"/>
      <c r="I77" s="1203" t="s">
        <v>569</v>
      </c>
      <c r="J77" s="1203"/>
      <c r="K77" s="1202">
        <v>46.1</v>
      </c>
      <c r="L77" s="1202">
        <v>37.6</v>
      </c>
      <c r="M77" s="1201">
        <v>33.799999999999997</v>
      </c>
      <c r="N77" s="1201">
        <v>17.8</v>
      </c>
      <c r="O77" s="1201">
        <v>15</v>
      </c>
      <c r="R77" s="245">
        <v>12.3</v>
      </c>
      <c r="T77" s="245">
        <v>11.1</v>
      </c>
    </row>
    <row r="78" spans="2:30" ht="13.5">
      <c r="B78" s="250"/>
      <c r="C78" s="246"/>
      <c r="D78" s="246"/>
      <c r="E78" s="246"/>
      <c r="F78" s="246"/>
      <c r="G78" s="1200"/>
      <c r="H78" s="1199"/>
      <c r="I78" s="1203"/>
      <c r="J78" s="1203"/>
      <c r="K78" s="1202"/>
      <c r="L78" s="1202"/>
      <c r="M78" s="1201"/>
      <c r="N78" s="1201"/>
      <c r="O78" s="1201"/>
    </row>
    <row r="79" spans="2:30" ht="13.5">
      <c r="B79" s="250"/>
      <c r="C79" s="246"/>
      <c r="D79" s="246"/>
      <c r="E79" s="246"/>
      <c r="F79" s="246"/>
      <c r="G79" s="1200"/>
      <c r="H79" s="1199"/>
      <c r="I79" s="1198" t="s">
        <v>568</v>
      </c>
      <c r="J79" s="1195"/>
      <c r="K79" s="1194">
        <v>8.5</v>
      </c>
      <c r="L79" s="1194">
        <v>7.9</v>
      </c>
      <c r="M79" s="1194">
        <v>7.1</v>
      </c>
      <c r="N79" s="1194">
        <v>5.3</v>
      </c>
      <c r="O79" s="1194">
        <v>5</v>
      </c>
      <c r="V79" s="245">
        <v>53.5</v>
      </c>
      <c r="X79" s="245">
        <v>48.2</v>
      </c>
      <c r="Z79" s="245">
        <v>34.200000000000003</v>
      </c>
      <c r="AB79" s="245">
        <v>30.3</v>
      </c>
      <c r="AD79" s="245">
        <v>28.9</v>
      </c>
    </row>
    <row r="80" spans="2:30" ht="13.5">
      <c r="B80" s="250"/>
      <c r="C80" s="246"/>
      <c r="D80" s="246"/>
      <c r="E80" s="246"/>
      <c r="F80" s="246"/>
      <c r="G80" s="1197"/>
      <c r="H80" s="1196"/>
      <c r="I80" s="1195"/>
      <c r="J80" s="1195"/>
      <c r="K80" s="1194"/>
      <c r="L80" s="1194"/>
      <c r="M80" s="1194"/>
      <c r="N80" s="1194"/>
      <c r="O80" s="1194"/>
    </row>
    <row r="81" spans="2:17" ht="13.5">
      <c r="B81" s="250"/>
      <c r="C81" s="246"/>
      <c r="D81" s="246"/>
      <c r="E81" s="246"/>
      <c r="F81" s="246"/>
      <c r="G81" s="246"/>
      <c r="H81" s="246"/>
      <c r="I81" s="246"/>
      <c r="J81" s="246"/>
      <c r="K81" s="1193"/>
      <c r="L81" s="246"/>
      <c r="M81" s="246"/>
      <c r="N81" s="246"/>
      <c r="O81" s="246"/>
    </row>
    <row r="82" spans="2:17" ht="17.25">
      <c r="B82" s="250"/>
      <c r="C82" s="246"/>
      <c r="D82" s="246"/>
      <c r="E82" s="246"/>
      <c r="F82" s="246"/>
      <c r="G82" s="246"/>
      <c r="H82" s="246"/>
      <c r="I82" s="246"/>
      <c r="J82" s="246"/>
      <c r="K82" s="1192"/>
      <c r="L82" s="1192"/>
      <c r="M82" s="1192"/>
      <c r="N82" s="1192"/>
      <c r="O82" s="119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1191"/>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533</v>
      </c>
      <c r="G2" s="113"/>
      <c r="H2" s="114"/>
    </row>
    <row r="3" spans="1:8">
      <c r="A3" s="110" t="s">
        <v>526</v>
      </c>
      <c r="B3" s="115"/>
      <c r="C3" s="116"/>
      <c r="D3" s="117">
        <v>32356</v>
      </c>
      <c r="E3" s="118"/>
      <c r="F3" s="119">
        <v>43493</v>
      </c>
      <c r="G3" s="120"/>
      <c r="H3" s="121"/>
    </row>
    <row r="4" spans="1:8">
      <c r="A4" s="122"/>
      <c r="B4" s="123"/>
      <c r="C4" s="124"/>
      <c r="D4" s="125">
        <v>17919</v>
      </c>
      <c r="E4" s="126"/>
      <c r="F4" s="127">
        <v>23254</v>
      </c>
      <c r="G4" s="128"/>
      <c r="H4" s="129"/>
    </row>
    <row r="5" spans="1:8">
      <c r="A5" s="110" t="s">
        <v>528</v>
      </c>
      <c r="B5" s="115"/>
      <c r="C5" s="116"/>
      <c r="D5" s="117">
        <v>48697</v>
      </c>
      <c r="E5" s="118"/>
      <c r="F5" s="119">
        <v>50840</v>
      </c>
      <c r="G5" s="120"/>
      <c r="H5" s="121"/>
    </row>
    <row r="6" spans="1:8">
      <c r="A6" s="122"/>
      <c r="B6" s="123"/>
      <c r="C6" s="124"/>
      <c r="D6" s="125">
        <v>16439</v>
      </c>
      <c r="E6" s="126"/>
      <c r="F6" s="127">
        <v>25367</v>
      </c>
      <c r="G6" s="128"/>
      <c r="H6" s="129"/>
    </row>
    <row r="7" spans="1:8">
      <c r="A7" s="110" t="s">
        <v>529</v>
      </c>
      <c r="B7" s="115"/>
      <c r="C7" s="116"/>
      <c r="D7" s="117">
        <v>51918</v>
      </c>
      <c r="E7" s="118"/>
      <c r="F7" s="119">
        <v>53605</v>
      </c>
      <c r="G7" s="120"/>
      <c r="H7" s="121"/>
    </row>
    <row r="8" spans="1:8">
      <c r="A8" s="122"/>
      <c r="B8" s="123"/>
      <c r="C8" s="124"/>
      <c r="D8" s="125">
        <v>21744</v>
      </c>
      <c r="E8" s="126"/>
      <c r="F8" s="127">
        <v>28343</v>
      </c>
      <c r="G8" s="128"/>
      <c r="H8" s="129"/>
    </row>
    <row r="9" spans="1:8">
      <c r="A9" s="110" t="s">
        <v>530</v>
      </c>
      <c r="B9" s="115"/>
      <c r="C9" s="116"/>
      <c r="D9" s="117">
        <v>59555</v>
      </c>
      <c r="E9" s="118"/>
      <c r="F9" s="119">
        <v>44267</v>
      </c>
      <c r="G9" s="120"/>
      <c r="H9" s="121"/>
    </row>
    <row r="10" spans="1:8">
      <c r="A10" s="122"/>
      <c r="B10" s="123"/>
      <c r="C10" s="124"/>
      <c r="D10" s="125">
        <v>31564</v>
      </c>
      <c r="E10" s="126"/>
      <c r="F10" s="127">
        <v>26161</v>
      </c>
      <c r="G10" s="128"/>
      <c r="H10" s="129"/>
    </row>
    <row r="11" spans="1:8">
      <c r="A11" s="110" t="s">
        <v>531</v>
      </c>
      <c r="B11" s="115"/>
      <c r="C11" s="116"/>
      <c r="D11" s="117">
        <v>57766</v>
      </c>
      <c r="E11" s="118"/>
      <c r="F11" s="119">
        <v>40879</v>
      </c>
      <c r="G11" s="120"/>
      <c r="H11" s="121"/>
    </row>
    <row r="12" spans="1:8">
      <c r="A12" s="122"/>
      <c r="B12" s="123"/>
      <c r="C12" s="130"/>
      <c r="D12" s="125">
        <v>20047</v>
      </c>
      <c r="E12" s="126"/>
      <c r="F12" s="127">
        <v>24087</v>
      </c>
      <c r="G12" s="128"/>
      <c r="H12" s="129"/>
    </row>
    <row r="13" spans="1:8">
      <c r="A13" s="110"/>
      <c r="B13" s="115"/>
      <c r="C13" s="131"/>
      <c r="D13" s="132">
        <v>50058</v>
      </c>
      <c r="E13" s="133"/>
      <c r="F13" s="134">
        <v>46617</v>
      </c>
      <c r="G13" s="135"/>
      <c r="H13" s="121"/>
    </row>
    <row r="14" spans="1:8">
      <c r="A14" s="122"/>
      <c r="B14" s="123"/>
      <c r="C14" s="124"/>
      <c r="D14" s="125">
        <v>21543</v>
      </c>
      <c r="E14" s="126"/>
      <c r="F14" s="127">
        <v>25442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2.97</v>
      </c>
      <c r="C19" s="136">
        <f>ROUND(VALUE(SUBSTITUTE(実質収支比率等に係る経年分析!G$48,"▲","-")),2)</f>
        <v>1.06</v>
      </c>
      <c r="D19" s="136">
        <f>ROUND(VALUE(SUBSTITUTE(実質収支比率等に係る経年分析!H$48,"▲","-")),2)</f>
        <v>1.53</v>
      </c>
      <c r="E19" s="136">
        <f>ROUND(VALUE(SUBSTITUTE(実質収支比率等に係る経年分析!I$48,"▲","-")),2)</f>
        <v>1.88</v>
      </c>
      <c r="F19" s="136">
        <f>ROUND(VALUE(SUBSTITUTE(実質収支比率等に係る経年分析!J$48,"▲","-")),2)</f>
        <v>0.66</v>
      </c>
    </row>
    <row r="20" spans="1:11">
      <c r="A20" s="136" t="s">
        <v>43</v>
      </c>
      <c r="B20" s="136">
        <f>ROUND(VALUE(SUBSTITUTE(実質収支比率等に係る経年分析!F$47,"▲","-")),2)</f>
        <v>21.47</v>
      </c>
      <c r="C20" s="136">
        <f>ROUND(VALUE(SUBSTITUTE(実質収支比率等に係る経年分析!G$47,"▲","-")),2)</f>
        <v>23.43</v>
      </c>
      <c r="D20" s="136">
        <f>ROUND(VALUE(SUBSTITUTE(実質収支比率等に係る経年分析!H$47,"▲","-")),2)</f>
        <v>25.13</v>
      </c>
      <c r="E20" s="136">
        <f>ROUND(VALUE(SUBSTITUTE(実質収支比率等に係る経年分析!I$47,"▲","-")),2)</f>
        <v>25.97</v>
      </c>
      <c r="F20" s="136">
        <f>ROUND(VALUE(SUBSTITUTE(実質収支比率等に係る経年分析!J$47,"▲","-")),2)</f>
        <v>27.12</v>
      </c>
    </row>
    <row r="21" spans="1:11">
      <c r="A21" s="136" t="s">
        <v>44</v>
      </c>
      <c r="B21" s="136">
        <f>IF(ISNUMBER(VALUE(SUBSTITUTE(実質収支比率等に係る経年分析!F$49,"▲","-"))),ROUND(VALUE(SUBSTITUTE(実質収支比率等に係る経年分析!F$49,"▲","-")),2),NA())</f>
        <v>-0.82</v>
      </c>
      <c r="C21" s="136">
        <f>IF(ISNUMBER(VALUE(SUBSTITUTE(実質収支比率等に係る経年分析!G$49,"▲","-"))),ROUND(VALUE(SUBSTITUTE(実質収支比率等に係る経年分析!G$49,"▲","-")),2),NA())</f>
        <v>-1.83</v>
      </c>
      <c r="D21" s="136">
        <f>IF(ISNUMBER(VALUE(SUBSTITUTE(実質収支比率等に係る経年分析!H$49,"▲","-"))),ROUND(VALUE(SUBSTITUTE(実質収支比率等に係る経年分析!H$49,"▲","-")),2),NA())</f>
        <v>1.57</v>
      </c>
      <c r="E21" s="136">
        <f>IF(ISNUMBER(VALUE(SUBSTITUTE(実質収支比率等に係る経年分析!I$49,"▲","-"))),ROUND(VALUE(SUBSTITUTE(実質収支比率等に係る経年分析!I$49,"▲","-")),2),NA())</f>
        <v>6.41</v>
      </c>
      <c r="F21" s="136">
        <f>IF(ISNUMBER(VALUE(SUBSTITUTE(実質収支比率等に係る経年分析!J$49,"▲","-"))),ROUND(VALUE(SUBSTITUTE(実質収支比率等に係る経年分析!J$49,"▲","-")),2),NA())</f>
        <v>-1.1200000000000001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宮島水族館事業特別会計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c r="A30" s="137" t="str">
        <f>IF(連結実質赤字比率に係る赤字・黒字の構成分析!C$40="",NA(),連結実質赤字比率に係る赤字・黒字の構成分析!C$40)</f>
        <v>廿日市駅北土地区画整理事業特別会計（特別会計）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2.68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1.1100000000000001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0.79</v>
      </c>
    </row>
    <row r="35" spans="1:16">
      <c r="A35" s="137" t="str">
        <f>IF(連結実質赤字比率に係る赤字・黒字の構成分析!C$35="",NA(),連結実質赤字比率に係る赤字・黒字の構成分析!C$35)</f>
        <v>国民宿舎事業会計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6027</v>
      </c>
      <c r="E42" s="138"/>
      <c r="F42" s="138"/>
      <c r="G42" s="138">
        <f>'実質公債費比率（分子）の構造'!L$52</f>
        <v>6018</v>
      </c>
      <c r="H42" s="138"/>
      <c r="I42" s="138"/>
      <c r="J42" s="138">
        <f>'実質公債費比率（分子）の構造'!M$52</f>
        <v>6182</v>
      </c>
      <c r="K42" s="138"/>
      <c r="L42" s="138"/>
      <c r="M42" s="138">
        <f>'実質公債費比率（分子）の構造'!N$52</f>
        <v>5861</v>
      </c>
      <c r="N42" s="138"/>
      <c r="O42" s="138"/>
      <c r="P42" s="138">
        <f>'実質公債費比率（分子）の構造'!O$52</f>
        <v>5811</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c r="A44" s="138" t="s">
        <v>53</v>
      </c>
      <c r="B44" s="138">
        <f>'実質公債費比率（分子）の構造'!K$50</f>
        <v>41</v>
      </c>
      <c r="C44" s="138"/>
      <c r="D44" s="138"/>
      <c r="E44" s="138">
        <f>'実質公債費比率（分子）の構造'!L$50</f>
        <v>41</v>
      </c>
      <c r="F44" s="138"/>
      <c r="G44" s="138"/>
      <c r="H44" s="138">
        <f>'実質公債費比率（分子）の構造'!M$50</f>
        <v>40</v>
      </c>
      <c r="I44" s="138"/>
      <c r="J44" s="138"/>
      <c r="K44" s="138">
        <f>'実質公債費比率（分子）の構造'!N$50</f>
        <v>40</v>
      </c>
      <c r="L44" s="138"/>
      <c r="M44" s="138"/>
      <c r="N44" s="138">
        <f>'実質公債費比率（分子）の構造'!O$50</f>
        <v>11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1535</v>
      </c>
      <c r="C46" s="138"/>
      <c r="D46" s="138"/>
      <c r="E46" s="138">
        <f>'実質公債費比率（分子）の構造'!L$48</f>
        <v>1592</v>
      </c>
      <c r="F46" s="138"/>
      <c r="G46" s="138"/>
      <c r="H46" s="138">
        <f>'実質公債費比率（分子）の構造'!M$48</f>
        <v>1531</v>
      </c>
      <c r="I46" s="138"/>
      <c r="J46" s="138"/>
      <c r="K46" s="138">
        <f>'実質公債費比率（分子）の構造'!N$48</f>
        <v>1431</v>
      </c>
      <c r="L46" s="138"/>
      <c r="M46" s="138"/>
      <c r="N46" s="138">
        <f>'実質公債費比率（分子）の構造'!O$48</f>
        <v>1466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6649</v>
      </c>
      <c r="C49" s="138"/>
      <c r="D49" s="138"/>
      <c r="E49" s="138">
        <f>'実質公債費比率（分子）の構造'!L$45</f>
        <v>6708</v>
      </c>
      <c r="F49" s="138"/>
      <c r="G49" s="138"/>
      <c r="H49" s="138">
        <f>'実質公債費比率（分子）の構造'!M$45</f>
        <v>6557</v>
      </c>
      <c r="I49" s="138"/>
      <c r="J49" s="138"/>
      <c r="K49" s="138">
        <f>'実質公債費比率（分子）の構造'!N$45</f>
        <v>6149</v>
      </c>
      <c r="L49" s="138"/>
      <c r="M49" s="138"/>
      <c r="N49" s="138">
        <f>'実質公債費比率（分子）の構造'!O$45</f>
        <v>5903</v>
      </c>
      <c r="O49" s="138"/>
      <c r="P49" s="138"/>
    </row>
    <row r="50" spans="1:16">
      <c r="A50" s="138" t="s">
        <v>58</v>
      </c>
      <c r="B50" s="138" t="e">
        <f>NA()</f>
        <v>#N/A</v>
      </c>
      <c r="C50" s="138">
        <f>IF(ISNUMBER('実質公債費比率（分子）の構造'!K$53),'実質公債費比率（分子）の構造'!K$53,NA())</f>
        <v>2198</v>
      </c>
      <c r="D50" s="138" t="e">
        <f>NA()</f>
        <v>#N/A</v>
      </c>
      <c r="E50" s="138" t="e">
        <f>NA()</f>
        <v>#N/A</v>
      </c>
      <c r="F50" s="138">
        <f>IF(ISNUMBER('実質公債費比率（分子）の構造'!L$53),'実質公債費比率（分子）の構造'!L$53,NA())</f>
        <v>2323</v>
      </c>
      <c r="G50" s="138" t="e">
        <f>NA()</f>
        <v>#N/A</v>
      </c>
      <c r="H50" s="138" t="e">
        <f>NA()</f>
        <v>#N/A</v>
      </c>
      <c r="I50" s="138">
        <f>IF(ISNUMBER('実質公債費比率（分子）の構造'!M$53),'実質公債費比率（分子）の構造'!M$53,NA())</f>
        <v>1946</v>
      </c>
      <c r="J50" s="138" t="e">
        <f>NA()</f>
        <v>#N/A</v>
      </c>
      <c r="K50" s="138" t="e">
        <f>NA()</f>
        <v>#N/A</v>
      </c>
      <c r="L50" s="138">
        <f>IF(ISNUMBER('実質公債費比率（分子）の構造'!N$53),'実質公債費比率（分子）の構造'!N$53,NA())</f>
        <v>1759</v>
      </c>
      <c r="M50" s="138" t="e">
        <f>NA()</f>
        <v>#N/A</v>
      </c>
      <c r="N50" s="138" t="e">
        <f>NA()</f>
        <v>#N/A</v>
      </c>
      <c r="O50" s="138">
        <f>IF(ISNUMBER('実質公債費比率（分子）の構造'!O$53),'実質公債費比率（分子）の構造'!O$53,NA())</f>
        <v>1570</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53790</v>
      </c>
      <c r="E56" s="137"/>
      <c r="F56" s="137"/>
      <c r="G56" s="137">
        <f>'将来負担比率（分子）の構造'!J$52</f>
        <v>54073</v>
      </c>
      <c r="H56" s="137"/>
      <c r="I56" s="137"/>
      <c r="J56" s="137">
        <f>'将来負担比率（分子）の構造'!K$52</f>
        <v>54245</v>
      </c>
      <c r="K56" s="137"/>
      <c r="L56" s="137"/>
      <c r="M56" s="137">
        <f>'将来負担比率（分子）の構造'!L$52</f>
        <v>54829</v>
      </c>
      <c r="N56" s="137"/>
      <c r="O56" s="137"/>
      <c r="P56" s="137">
        <f>'将来負担比率（分子）の構造'!M$52</f>
        <v>54423</v>
      </c>
    </row>
    <row r="57" spans="1:16">
      <c r="A57" s="137" t="s">
        <v>36</v>
      </c>
      <c r="B57" s="137"/>
      <c r="C57" s="137"/>
      <c r="D57" s="137">
        <f>'将来負担比率（分子）の構造'!I$51</f>
        <v>8449</v>
      </c>
      <c r="E57" s="137"/>
      <c r="F57" s="137"/>
      <c r="G57" s="137">
        <f>'将来負担比率（分子）の構造'!J$51</f>
        <v>8567</v>
      </c>
      <c r="H57" s="137"/>
      <c r="I57" s="137"/>
      <c r="J57" s="137">
        <f>'将来負担比率（分子）の構造'!K$51</f>
        <v>9069</v>
      </c>
      <c r="K57" s="137"/>
      <c r="L57" s="137"/>
      <c r="M57" s="137">
        <f>'将来負担比率（分子）の構造'!L$51</f>
        <v>8449</v>
      </c>
      <c r="N57" s="137"/>
      <c r="O57" s="137"/>
      <c r="P57" s="137">
        <f>'将来負担比率（分子）の構造'!M$51</f>
        <v>8486</v>
      </c>
    </row>
    <row r="58" spans="1:16">
      <c r="A58" s="137" t="s">
        <v>35</v>
      </c>
      <c r="B58" s="137"/>
      <c r="C58" s="137"/>
      <c r="D58" s="137">
        <f>'将来負担比率（分子）の構造'!I$50</f>
        <v>11881</v>
      </c>
      <c r="E58" s="137"/>
      <c r="F58" s="137"/>
      <c r="G58" s="137">
        <f>'将来負担比率（分子）の構造'!J$50</f>
        <v>13148</v>
      </c>
      <c r="H58" s="137"/>
      <c r="I58" s="137"/>
      <c r="J58" s="137">
        <f>'将来負担比率（分子）の構造'!K$50</f>
        <v>13414</v>
      </c>
      <c r="K58" s="137"/>
      <c r="L58" s="137"/>
      <c r="M58" s="137">
        <f>'将来負担比率（分子）の構造'!L$50</f>
        <v>12542</v>
      </c>
      <c r="N58" s="137"/>
      <c r="O58" s="137"/>
      <c r="P58" s="137">
        <f>'将来負担比率（分子）の構造'!M$50</f>
        <v>13820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10084</v>
      </c>
      <c r="C62" s="137"/>
      <c r="D62" s="137"/>
      <c r="E62" s="137">
        <f>'将来負担比率（分子）の構造'!J$45</f>
        <v>9969</v>
      </c>
      <c r="F62" s="137"/>
      <c r="G62" s="137"/>
      <c r="H62" s="137">
        <f>'将来負担比率（分子）の構造'!K$45</f>
        <v>9156</v>
      </c>
      <c r="I62" s="137"/>
      <c r="J62" s="137"/>
      <c r="K62" s="137">
        <f>'将来負担比率（分子）の構造'!L$45</f>
        <v>8734</v>
      </c>
      <c r="L62" s="137"/>
      <c r="M62" s="137"/>
      <c r="N62" s="137">
        <f>'将来負担比率（分子）の構造'!M$45</f>
        <v>8612</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23096</v>
      </c>
      <c r="C64" s="137"/>
      <c r="D64" s="137"/>
      <c r="E64" s="137">
        <f>'将来負担比率（分子）の構造'!J$43</f>
        <v>23096</v>
      </c>
      <c r="F64" s="137"/>
      <c r="G64" s="137"/>
      <c r="H64" s="137">
        <f>'将来負担比率（分子）の構造'!K$43</f>
        <v>23202</v>
      </c>
      <c r="I64" s="137"/>
      <c r="J64" s="137"/>
      <c r="K64" s="137">
        <f>'将来負担比率（分子）の構造'!L$43</f>
        <v>22970</v>
      </c>
      <c r="L64" s="137"/>
      <c r="M64" s="137"/>
      <c r="N64" s="137">
        <f>'将来負担比率（分子）の構造'!M$43</f>
        <v>22891</v>
      </c>
      <c r="O64" s="137"/>
      <c r="P64" s="137"/>
    </row>
    <row r="65" spans="1:16">
      <c r="A65" s="137" t="s">
        <v>26</v>
      </c>
      <c r="B65" s="137">
        <f>'将来負担比率（分子）の構造'!I$42</f>
        <v>649</v>
      </c>
      <c r="C65" s="137"/>
      <c r="D65" s="137"/>
      <c r="E65" s="137">
        <f>'将来負担比率（分子）の構造'!J$42</f>
        <v>611</v>
      </c>
      <c r="F65" s="137"/>
      <c r="G65" s="137"/>
      <c r="H65" s="137">
        <f>'将来負担比率（分子）の構造'!K$42</f>
        <v>2361</v>
      </c>
      <c r="I65" s="137"/>
      <c r="J65" s="137"/>
      <c r="K65" s="137">
        <f>'将来負担比率（分子）の構造'!L$42</f>
        <v>2495</v>
      </c>
      <c r="L65" s="137"/>
      <c r="M65" s="137"/>
      <c r="N65" s="137">
        <f>'将来負担比率（分子）の構造'!M$42</f>
        <v>2290</v>
      </c>
      <c r="O65" s="137"/>
      <c r="P65" s="137"/>
    </row>
    <row r="66" spans="1:16">
      <c r="A66" s="137" t="s">
        <v>25</v>
      </c>
      <c r="B66" s="137">
        <f>'将来負担比率（分子）の構造'!I$41</f>
        <v>57012</v>
      </c>
      <c r="C66" s="137"/>
      <c r="D66" s="137"/>
      <c r="E66" s="137">
        <f>'将来負担比率（分子）の構造'!J$41</f>
        <v>56474</v>
      </c>
      <c r="F66" s="137"/>
      <c r="G66" s="137"/>
      <c r="H66" s="137">
        <f>'将来負担比率（分子）の構造'!K$41</f>
        <v>57006</v>
      </c>
      <c r="I66" s="137"/>
      <c r="J66" s="137"/>
      <c r="K66" s="137">
        <f>'将来負担比率（分子）の構造'!L$41</f>
        <v>56061</v>
      </c>
      <c r="L66" s="137"/>
      <c r="M66" s="137"/>
      <c r="N66" s="137">
        <f>'将来負担比率（分子）の構造'!M$41</f>
        <v>55484</v>
      </c>
      <c r="O66" s="137"/>
      <c r="P66" s="137"/>
    </row>
    <row r="67" spans="1:16">
      <c r="A67" s="137" t="s">
        <v>62</v>
      </c>
      <c r="B67" s="137" t="e">
        <f>NA()</f>
        <v>#N/A</v>
      </c>
      <c r="C67" s="137">
        <f>IF(ISNUMBER('将来負担比率（分子）の構造'!I$53), IF('将来負担比率（分子）の構造'!I$53 &lt; 0, 0, '将来負担比率（分子）の構造'!I$53), NA())</f>
        <v>16722</v>
      </c>
      <c r="D67" s="137" t="e">
        <f>NA()</f>
        <v>#N/A</v>
      </c>
      <c r="E67" s="137" t="e">
        <f>NA()</f>
        <v>#N/A</v>
      </c>
      <c r="F67" s="137">
        <f>IF(ISNUMBER('将来負担比率（分子）の構造'!J$53), IF('将来負担比率（分子）の構造'!J$53 &lt; 0, 0, '将来負担比率（分子）の構造'!J$53), NA())</f>
        <v>14361</v>
      </c>
      <c r="G67" s="137" t="e">
        <f>NA()</f>
        <v>#N/A</v>
      </c>
      <c r="H67" s="137" t="e">
        <f>NA()</f>
        <v>#N/A</v>
      </c>
      <c r="I67" s="137">
        <f>IF(ISNUMBER('将来負担比率（分子）の構造'!K$53), IF('将来負担比率（分子）の構造'!K$53 &lt; 0, 0, '将来負担比率（分子）の構造'!K$53), NA())</f>
        <v>14997</v>
      </c>
      <c r="J67" s="137" t="e">
        <f>NA()</f>
        <v>#N/A</v>
      </c>
      <c r="K67" s="137" t="e">
        <f>NA()</f>
        <v>#N/A</v>
      </c>
      <c r="L67" s="137">
        <f>IF(ISNUMBER('将来負担比率（分子）の構造'!L$53), IF('将来負担比率（分子）の構造'!L$53 &lt; 0, 0, '将来負担比率（分子）の構造'!L$53), NA())</f>
        <v>14440</v>
      </c>
      <c r="M67" s="137" t="e">
        <f>NA()</f>
        <v>#N/A</v>
      </c>
      <c r="N67" s="137" t="e">
        <f>NA()</f>
        <v>#N/A</v>
      </c>
      <c r="O67" s="137">
        <f>IF(ISNUMBER('将来負担比率（分子）の構造'!M$53), IF('将来負担比率（分子）の構造'!M$53 &lt; 0, 0, '将来負担比率（分子）の構造'!M$53), NA())</f>
        <v>12547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16043571</v>
      </c>
      <c r="S5" s="641"/>
      <c r="T5" s="641"/>
      <c r="U5" s="641"/>
      <c r="V5" s="641"/>
      <c r="W5" s="641"/>
      <c r="X5" s="641"/>
      <c r="Y5" s="688"/>
      <c r="Z5" s="701">
        <v>34</v>
      </c>
      <c r="AA5" s="701"/>
      <c r="AB5" s="701"/>
      <c r="AC5" s="701"/>
      <c r="AD5" s="702">
        <v>15220569</v>
      </c>
      <c r="AE5" s="702"/>
      <c r="AF5" s="702"/>
      <c r="AG5" s="702"/>
      <c r="AH5" s="702"/>
      <c r="AI5" s="702"/>
      <c r="AJ5" s="702"/>
      <c r="AK5" s="702"/>
      <c r="AL5" s="689">
        <v>58.3</v>
      </c>
      <c r="AM5" s="658"/>
      <c r="AN5" s="658"/>
      <c r="AO5" s="690"/>
      <c r="AP5" s="677" t="s">
        <v>209</v>
      </c>
      <c r="AQ5" s="678"/>
      <c r="AR5" s="678"/>
      <c r="AS5" s="678"/>
      <c r="AT5" s="678"/>
      <c r="AU5" s="678"/>
      <c r="AV5" s="678"/>
      <c r="AW5" s="678"/>
      <c r="AX5" s="678"/>
      <c r="AY5" s="678"/>
      <c r="AZ5" s="678"/>
      <c r="BA5" s="678"/>
      <c r="BB5" s="678"/>
      <c r="BC5" s="678"/>
      <c r="BD5" s="678"/>
      <c r="BE5" s="678"/>
      <c r="BF5" s="679"/>
      <c r="BG5" s="590">
        <v>15179851</v>
      </c>
      <c r="BH5" s="591"/>
      <c r="BI5" s="591"/>
      <c r="BJ5" s="591"/>
      <c r="BK5" s="591"/>
      <c r="BL5" s="591"/>
      <c r="BM5" s="591"/>
      <c r="BN5" s="592"/>
      <c r="BO5" s="643">
        <v>94.6</v>
      </c>
      <c r="BP5" s="643"/>
      <c r="BQ5" s="643"/>
      <c r="BR5" s="643"/>
      <c r="BS5" s="644">
        <v>136201</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c r="B6" s="587" t="s">
        <v>213</v>
      </c>
      <c r="C6" s="588"/>
      <c r="D6" s="588"/>
      <c r="E6" s="588"/>
      <c r="F6" s="588"/>
      <c r="G6" s="588"/>
      <c r="H6" s="588"/>
      <c r="I6" s="588"/>
      <c r="J6" s="588"/>
      <c r="K6" s="588"/>
      <c r="L6" s="588"/>
      <c r="M6" s="588"/>
      <c r="N6" s="588"/>
      <c r="O6" s="588"/>
      <c r="P6" s="588"/>
      <c r="Q6" s="589"/>
      <c r="R6" s="590">
        <v>300096</v>
      </c>
      <c r="S6" s="591"/>
      <c r="T6" s="591"/>
      <c r="U6" s="591"/>
      <c r="V6" s="591"/>
      <c r="W6" s="591"/>
      <c r="X6" s="591"/>
      <c r="Y6" s="592"/>
      <c r="Z6" s="643">
        <v>0.6</v>
      </c>
      <c r="AA6" s="643"/>
      <c r="AB6" s="643"/>
      <c r="AC6" s="643"/>
      <c r="AD6" s="644">
        <v>300096</v>
      </c>
      <c r="AE6" s="644"/>
      <c r="AF6" s="644"/>
      <c r="AG6" s="644"/>
      <c r="AH6" s="644"/>
      <c r="AI6" s="644"/>
      <c r="AJ6" s="644"/>
      <c r="AK6" s="644"/>
      <c r="AL6" s="613">
        <v>1.1000000000000001</v>
      </c>
      <c r="AM6" s="645"/>
      <c r="AN6" s="645"/>
      <c r="AO6" s="646"/>
      <c r="AP6" s="587" t="s">
        <v>214</v>
      </c>
      <c r="AQ6" s="588"/>
      <c r="AR6" s="588"/>
      <c r="AS6" s="588"/>
      <c r="AT6" s="588"/>
      <c r="AU6" s="588"/>
      <c r="AV6" s="588"/>
      <c r="AW6" s="588"/>
      <c r="AX6" s="588"/>
      <c r="AY6" s="588"/>
      <c r="AZ6" s="588"/>
      <c r="BA6" s="588"/>
      <c r="BB6" s="588"/>
      <c r="BC6" s="588"/>
      <c r="BD6" s="588"/>
      <c r="BE6" s="588"/>
      <c r="BF6" s="589"/>
      <c r="BG6" s="590">
        <v>15179851</v>
      </c>
      <c r="BH6" s="591"/>
      <c r="BI6" s="591"/>
      <c r="BJ6" s="591"/>
      <c r="BK6" s="591"/>
      <c r="BL6" s="591"/>
      <c r="BM6" s="591"/>
      <c r="BN6" s="592"/>
      <c r="BO6" s="643">
        <v>94.6</v>
      </c>
      <c r="BP6" s="643"/>
      <c r="BQ6" s="643"/>
      <c r="BR6" s="643"/>
      <c r="BS6" s="644">
        <v>136201</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358547</v>
      </c>
      <c r="CS6" s="591"/>
      <c r="CT6" s="591"/>
      <c r="CU6" s="591"/>
      <c r="CV6" s="591"/>
      <c r="CW6" s="591"/>
      <c r="CX6" s="591"/>
      <c r="CY6" s="592"/>
      <c r="CZ6" s="643">
        <v>0.8</v>
      </c>
      <c r="DA6" s="643"/>
      <c r="DB6" s="643"/>
      <c r="DC6" s="643"/>
      <c r="DD6" s="596" t="s">
        <v>216</v>
      </c>
      <c r="DE6" s="591"/>
      <c r="DF6" s="591"/>
      <c r="DG6" s="591"/>
      <c r="DH6" s="591"/>
      <c r="DI6" s="591"/>
      <c r="DJ6" s="591"/>
      <c r="DK6" s="591"/>
      <c r="DL6" s="591"/>
      <c r="DM6" s="591"/>
      <c r="DN6" s="591"/>
      <c r="DO6" s="591"/>
      <c r="DP6" s="592"/>
      <c r="DQ6" s="596">
        <v>358547</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17986</v>
      </c>
      <c r="S7" s="591"/>
      <c r="T7" s="591"/>
      <c r="U7" s="591"/>
      <c r="V7" s="591"/>
      <c r="W7" s="591"/>
      <c r="X7" s="591"/>
      <c r="Y7" s="592"/>
      <c r="Z7" s="643">
        <v>0</v>
      </c>
      <c r="AA7" s="643"/>
      <c r="AB7" s="643"/>
      <c r="AC7" s="643"/>
      <c r="AD7" s="644">
        <v>17986</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7182771</v>
      </c>
      <c r="BH7" s="591"/>
      <c r="BI7" s="591"/>
      <c r="BJ7" s="591"/>
      <c r="BK7" s="591"/>
      <c r="BL7" s="591"/>
      <c r="BM7" s="591"/>
      <c r="BN7" s="592"/>
      <c r="BO7" s="643">
        <v>44.8</v>
      </c>
      <c r="BP7" s="643"/>
      <c r="BQ7" s="643"/>
      <c r="BR7" s="643"/>
      <c r="BS7" s="644">
        <v>136201</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5454947</v>
      </c>
      <c r="CS7" s="591"/>
      <c r="CT7" s="591"/>
      <c r="CU7" s="591"/>
      <c r="CV7" s="591"/>
      <c r="CW7" s="591"/>
      <c r="CX7" s="591"/>
      <c r="CY7" s="592"/>
      <c r="CZ7" s="643">
        <v>11.7</v>
      </c>
      <c r="DA7" s="643"/>
      <c r="DB7" s="643"/>
      <c r="DC7" s="643"/>
      <c r="DD7" s="596">
        <v>500142</v>
      </c>
      <c r="DE7" s="591"/>
      <c r="DF7" s="591"/>
      <c r="DG7" s="591"/>
      <c r="DH7" s="591"/>
      <c r="DI7" s="591"/>
      <c r="DJ7" s="591"/>
      <c r="DK7" s="591"/>
      <c r="DL7" s="591"/>
      <c r="DM7" s="591"/>
      <c r="DN7" s="591"/>
      <c r="DO7" s="591"/>
      <c r="DP7" s="592"/>
      <c r="DQ7" s="596">
        <v>3901623</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57738</v>
      </c>
      <c r="S8" s="591"/>
      <c r="T8" s="591"/>
      <c r="U8" s="591"/>
      <c r="V8" s="591"/>
      <c r="W8" s="591"/>
      <c r="X8" s="591"/>
      <c r="Y8" s="592"/>
      <c r="Z8" s="643">
        <v>0.1</v>
      </c>
      <c r="AA8" s="643"/>
      <c r="AB8" s="643"/>
      <c r="AC8" s="643"/>
      <c r="AD8" s="644">
        <v>57738</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219214</v>
      </c>
      <c r="BH8" s="591"/>
      <c r="BI8" s="591"/>
      <c r="BJ8" s="591"/>
      <c r="BK8" s="591"/>
      <c r="BL8" s="591"/>
      <c r="BM8" s="591"/>
      <c r="BN8" s="592"/>
      <c r="BO8" s="643">
        <v>1.4</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15650865</v>
      </c>
      <c r="CS8" s="591"/>
      <c r="CT8" s="591"/>
      <c r="CU8" s="591"/>
      <c r="CV8" s="591"/>
      <c r="CW8" s="591"/>
      <c r="CX8" s="591"/>
      <c r="CY8" s="592"/>
      <c r="CZ8" s="643">
        <v>33.5</v>
      </c>
      <c r="DA8" s="643"/>
      <c r="DB8" s="643"/>
      <c r="DC8" s="643"/>
      <c r="DD8" s="596">
        <v>224781</v>
      </c>
      <c r="DE8" s="591"/>
      <c r="DF8" s="591"/>
      <c r="DG8" s="591"/>
      <c r="DH8" s="591"/>
      <c r="DI8" s="591"/>
      <c r="DJ8" s="591"/>
      <c r="DK8" s="591"/>
      <c r="DL8" s="591"/>
      <c r="DM8" s="591"/>
      <c r="DN8" s="591"/>
      <c r="DO8" s="591"/>
      <c r="DP8" s="592"/>
      <c r="DQ8" s="596">
        <v>7984254</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31623</v>
      </c>
      <c r="S9" s="591"/>
      <c r="T9" s="591"/>
      <c r="U9" s="591"/>
      <c r="V9" s="591"/>
      <c r="W9" s="591"/>
      <c r="X9" s="591"/>
      <c r="Y9" s="592"/>
      <c r="Z9" s="643">
        <v>0.1</v>
      </c>
      <c r="AA9" s="643"/>
      <c r="AB9" s="643"/>
      <c r="AC9" s="643"/>
      <c r="AD9" s="644">
        <v>31623</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5977731</v>
      </c>
      <c r="BH9" s="591"/>
      <c r="BI9" s="591"/>
      <c r="BJ9" s="591"/>
      <c r="BK9" s="591"/>
      <c r="BL9" s="591"/>
      <c r="BM9" s="591"/>
      <c r="BN9" s="592"/>
      <c r="BO9" s="643">
        <v>37.299999999999997</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4061339</v>
      </c>
      <c r="CS9" s="591"/>
      <c r="CT9" s="591"/>
      <c r="CU9" s="591"/>
      <c r="CV9" s="591"/>
      <c r="CW9" s="591"/>
      <c r="CX9" s="591"/>
      <c r="CY9" s="592"/>
      <c r="CZ9" s="643">
        <v>8.6999999999999993</v>
      </c>
      <c r="DA9" s="643"/>
      <c r="DB9" s="643"/>
      <c r="DC9" s="643"/>
      <c r="DD9" s="596">
        <v>825234</v>
      </c>
      <c r="DE9" s="591"/>
      <c r="DF9" s="591"/>
      <c r="DG9" s="591"/>
      <c r="DH9" s="591"/>
      <c r="DI9" s="591"/>
      <c r="DJ9" s="591"/>
      <c r="DK9" s="591"/>
      <c r="DL9" s="591"/>
      <c r="DM9" s="591"/>
      <c r="DN9" s="591"/>
      <c r="DO9" s="591"/>
      <c r="DP9" s="592"/>
      <c r="DQ9" s="596">
        <v>2846281</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1926517</v>
      </c>
      <c r="S10" s="591"/>
      <c r="T10" s="591"/>
      <c r="U10" s="591"/>
      <c r="V10" s="591"/>
      <c r="W10" s="591"/>
      <c r="X10" s="591"/>
      <c r="Y10" s="592"/>
      <c r="Z10" s="643">
        <v>4.0999999999999996</v>
      </c>
      <c r="AA10" s="643"/>
      <c r="AB10" s="643"/>
      <c r="AC10" s="643"/>
      <c r="AD10" s="644">
        <v>1926517</v>
      </c>
      <c r="AE10" s="644"/>
      <c r="AF10" s="644"/>
      <c r="AG10" s="644"/>
      <c r="AH10" s="644"/>
      <c r="AI10" s="644"/>
      <c r="AJ10" s="644"/>
      <c r="AK10" s="644"/>
      <c r="AL10" s="613">
        <v>7.4</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298254</v>
      </c>
      <c r="BH10" s="591"/>
      <c r="BI10" s="591"/>
      <c r="BJ10" s="591"/>
      <c r="BK10" s="591"/>
      <c r="BL10" s="591"/>
      <c r="BM10" s="591"/>
      <c r="BN10" s="592"/>
      <c r="BO10" s="643">
        <v>1.9</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319354</v>
      </c>
      <c r="CS10" s="591"/>
      <c r="CT10" s="591"/>
      <c r="CU10" s="591"/>
      <c r="CV10" s="591"/>
      <c r="CW10" s="591"/>
      <c r="CX10" s="591"/>
      <c r="CY10" s="592"/>
      <c r="CZ10" s="643">
        <v>0.7</v>
      </c>
      <c r="DA10" s="643"/>
      <c r="DB10" s="643"/>
      <c r="DC10" s="643"/>
      <c r="DD10" s="596" t="s">
        <v>111</v>
      </c>
      <c r="DE10" s="591"/>
      <c r="DF10" s="591"/>
      <c r="DG10" s="591"/>
      <c r="DH10" s="591"/>
      <c r="DI10" s="591"/>
      <c r="DJ10" s="591"/>
      <c r="DK10" s="591"/>
      <c r="DL10" s="591"/>
      <c r="DM10" s="591"/>
      <c r="DN10" s="591"/>
      <c r="DO10" s="591"/>
      <c r="DP10" s="592"/>
      <c r="DQ10" s="596">
        <v>133912</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v>73818</v>
      </c>
      <c r="S11" s="591"/>
      <c r="T11" s="591"/>
      <c r="U11" s="591"/>
      <c r="V11" s="591"/>
      <c r="W11" s="591"/>
      <c r="X11" s="591"/>
      <c r="Y11" s="592"/>
      <c r="Z11" s="643">
        <v>0.2</v>
      </c>
      <c r="AA11" s="643"/>
      <c r="AB11" s="643"/>
      <c r="AC11" s="643"/>
      <c r="AD11" s="644">
        <v>73818</v>
      </c>
      <c r="AE11" s="644"/>
      <c r="AF11" s="644"/>
      <c r="AG11" s="644"/>
      <c r="AH11" s="644"/>
      <c r="AI11" s="644"/>
      <c r="AJ11" s="644"/>
      <c r="AK11" s="644"/>
      <c r="AL11" s="613">
        <v>0.3</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687572</v>
      </c>
      <c r="BH11" s="591"/>
      <c r="BI11" s="591"/>
      <c r="BJ11" s="591"/>
      <c r="BK11" s="591"/>
      <c r="BL11" s="591"/>
      <c r="BM11" s="591"/>
      <c r="BN11" s="592"/>
      <c r="BO11" s="643">
        <v>4.3</v>
      </c>
      <c r="BP11" s="643"/>
      <c r="BQ11" s="643"/>
      <c r="BR11" s="643"/>
      <c r="BS11" s="596">
        <v>136201</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951808</v>
      </c>
      <c r="CS11" s="591"/>
      <c r="CT11" s="591"/>
      <c r="CU11" s="591"/>
      <c r="CV11" s="591"/>
      <c r="CW11" s="591"/>
      <c r="CX11" s="591"/>
      <c r="CY11" s="592"/>
      <c r="CZ11" s="643">
        <v>2</v>
      </c>
      <c r="DA11" s="643"/>
      <c r="DB11" s="643"/>
      <c r="DC11" s="643"/>
      <c r="DD11" s="596">
        <v>343759</v>
      </c>
      <c r="DE11" s="591"/>
      <c r="DF11" s="591"/>
      <c r="DG11" s="591"/>
      <c r="DH11" s="591"/>
      <c r="DI11" s="591"/>
      <c r="DJ11" s="591"/>
      <c r="DK11" s="591"/>
      <c r="DL11" s="591"/>
      <c r="DM11" s="591"/>
      <c r="DN11" s="591"/>
      <c r="DO11" s="591"/>
      <c r="DP11" s="592"/>
      <c r="DQ11" s="596">
        <v>468280</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7127623</v>
      </c>
      <c r="BH12" s="591"/>
      <c r="BI12" s="591"/>
      <c r="BJ12" s="591"/>
      <c r="BK12" s="591"/>
      <c r="BL12" s="591"/>
      <c r="BM12" s="591"/>
      <c r="BN12" s="592"/>
      <c r="BO12" s="643">
        <v>44.4</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913803</v>
      </c>
      <c r="CS12" s="591"/>
      <c r="CT12" s="591"/>
      <c r="CU12" s="591"/>
      <c r="CV12" s="591"/>
      <c r="CW12" s="591"/>
      <c r="CX12" s="591"/>
      <c r="CY12" s="592"/>
      <c r="CZ12" s="643">
        <v>2</v>
      </c>
      <c r="DA12" s="643"/>
      <c r="DB12" s="643"/>
      <c r="DC12" s="643"/>
      <c r="DD12" s="596">
        <v>57127</v>
      </c>
      <c r="DE12" s="591"/>
      <c r="DF12" s="591"/>
      <c r="DG12" s="591"/>
      <c r="DH12" s="591"/>
      <c r="DI12" s="591"/>
      <c r="DJ12" s="591"/>
      <c r="DK12" s="591"/>
      <c r="DL12" s="591"/>
      <c r="DM12" s="591"/>
      <c r="DN12" s="591"/>
      <c r="DO12" s="591"/>
      <c r="DP12" s="592"/>
      <c r="DQ12" s="596">
        <v>518321</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69387</v>
      </c>
      <c r="S13" s="591"/>
      <c r="T13" s="591"/>
      <c r="U13" s="591"/>
      <c r="V13" s="591"/>
      <c r="W13" s="591"/>
      <c r="X13" s="591"/>
      <c r="Y13" s="592"/>
      <c r="Z13" s="643">
        <v>0.1</v>
      </c>
      <c r="AA13" s="643"/>
      <c r="AB13" s="643"/>
      <c r="AC13" s="643"/>
      <c r="AD13" s="644">
        <v>69387</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7090234</v>
      </c>
      <c r="BH13" s="591"/>
      <c r="BI13" s="591"/>
      <c r="BJ13" s="591"/>
      <c r="BK13" s="591"/>
      <c r="BL13" s="591"/>
      <c r="BM13" s="591"/>
      <c r="BN13" s="592"/>
      <c r="BO13" s="643">
        <v>44.2</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6772325</v>
      </c>
      <c r="CS13" s="591"/>
      <c r="CT13" s="591"/>
      <c r="CU13" s="591"/>
      <c r="CV13" s="591"/>
      <c r="CW13" s="591"/>
      <c r="CX13" s="591"/>
      <c r="CY13" s="592"/>
      <c r="CZ13" s="643">
        <v>14.5</v>
      </c>
      <c r="DA13" s="643"/>
      <c r="DB13" s="643"/>
      <c r="DC13" s="643"/>
      <c r="DD13" s="596">
        <v>3643788</v>
      </c>
      <c r="DE13" s="591"/>
      <c r="DF13" s="591"/>
      <c r="DG13" s="591"/>
      <c r="DH13" s="591"/>
      <c r="DI13" s="591"/>
      <c r="DJ13" s="591"/>
      <c r="DK13" s="591"/>
      <c r="DL13" s="591"/>
      <c r="DM13" s="591"/>
      <c r="DN13" s="591"/>
      <c r="DO13" s="591"/>
      <c r="DP13" s="592"/>
      <c r="DQ13" s="596">
        <v>3221407</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248126</v>
      </c>
      <c r="BH14" s="591"/>
      <c r="BI14" s="591"/>
      <c r="BJ14" s="591"/>
      <c r="BK14" s="591"/>
      <c r="BL14" s="591"/>
      <c r="BM14" s="591"/>
      <c r="BN14" s="592"/>
      <c r="BO14" s="643">
        <v>1.5</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1925470</v>
      </c>
      <c r="CS14" s="591"/>
      <c r="CT14" s="591"/>
      <c r="CU14" s="591"/>
      <c r="CV14" s="591"/>
      <c r="CW14" s="591"/>
      <c r="CX14" s="591"/>
      <c r="CY14" s="592"/>
      <c r="CZ14" s="643">
        <v>4.0999999999999996</v>
      </c>
      <c r="DA14" s="643"/>
      <c r="DB14" s="643"/>
      <c r="DC14" s="643"/>
      <c r="DD14" s="596">
        <v>97816</v>
      </c>
      <c r="DE14" s="591"/>
      <c r="DF14" s="591"/>
      <c r="DG14" s="591"/>
      <c r="DH14" s="591"/>
      <c r="DI14" s="591"/>
      <c r="DJ14" s="591"/>
      <c r="DK14" s="591"/>
      <c r="DL14" s="591"/>
      <c r="DM14" s="591"/>
      <c r="DN14" s="591"/>
      <c r="DO14" s="591"/>
      <c r="DP14" s="592"/>
      <c r="DQ14" s="596">
        <v>1847018</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79569</v>
      </c>
      <c r="S15" s="591"/>
      <c r="T15" s="591"/>
      <c r="U15" s="591"/>
      <c r="V15" s="591"/>
      <c r="W15" s="591"/>
      <c r="X15" s="591"/>
      <c r="Y15" s="592"/>
      <c r="Z15" s="643">
        <v>0.2</v>
      </c>
      <c r="AA15" s="643"/>
      <c r="AB15" s="643"/>
      <c r="AC15" s="643"/>
      <c r="AD15" s="644">
        <v>79569</v>
      </c>
      <c r="AE15" s="644"/>
      <c r="AF15" s="644"/>
      <c r="AG15" s="644"/>
      <c r="AH15" s="644"/>
      <c r="AI15" s="644"/>
      <c r="AJ15" s="644"/>
      <c r="AK15" s="644"/>
      <c r="AL15" s="613">
        <v>0.3</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621331</v>
      </c>
      <c r="BH15" s="591"/>
      <c r="BI15" s="591"/>
      <c r="BJ15" s="591"/>
      <c r="BK15" s="591"/>
      <c r="BL15" s="591"/>
      <c r="BM15" s="591"/>
      <c r="BN15" s="592"/>
      <c r="BO15" s="643">
        <v>3.9</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4483530</v>
      </c>
      <c r="CS15" s="591"/>
      <c r="CT15" s="591"/>
      <c r="CU15" s="591"/>
      <c r="CV15" s="591"/>
      <c r="CW15" s="591"/>
      <c r="CX15" s="591"/>
      <c r="CY15" s="592"/>
      <c r="CZ15" s="643">
        <v>9.6</v>
      </c>
      <c r="DA15" s="643"/>
      <c r="DB15" s="643"/>
      <c r="DC15" s="643"/>
      <c r="DD15" s="596">
        <v>1082828</v>
      </c>
      <c r="DE15" s="591"/>
      <c r="DF15" s="591"/>
      <c r="DG15" s="591"/>
      <c r="DH15" s="591"/>
      <c r="DI15" s="591"/>
      <c r="DJ15" s="591"/>
      <c r="DK15" s="591"/>
      <c r="DL15" s="591"/>
      <c r="DM15" s="591"/>
      <c r="DN15" s="591"/>
      <c r="DO15" s="591"/>
      <c r="DP15" s="592"/>
      <c r="DQ15" s="596">
        <v>2972952</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9085504</v>
      </c>
      <c r="S16" s="591"/>
      <c r="T16" s="591"/>
      <c r="U16" s="591"/>
      <c r="V16" s="591"/>
      <c r="W16" s="591"/>
      <c r="X16" s="591"/>
      <c r="Y16" s="592"/>
      <c r="Z16" s="643">
        <v>19.3</v>
      </c>
      <c r="AA16" s="643"/>
      <c r="AB16" s="643"/>
      <c r="AC16" s="643"/>
      <c r="AD16" s="644">
        <v>8192869</v>
      </c>
      <c r="AE16" s="644"/>
      <c r="AF16" s="644"/>
      <c r="AG16" s="644"/>
      <c r="AH16" s="644"/>
      <c r="AI16" s="644"/>
      <c r="AJ16" s="644"/>
      <c r="AK16" s="644"/>
      <c r="AL16" s="613">
        <v>31.4</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47687</v>
      </c>
      <c r="CS16" s="591"/>
      <c r="CT16" s="591"/>
      <c r="CU16" s="591"/>
      <c r="CV16" s="591"/>
      <c r="CW16" s="591"/>
      <c r="CX16" s="591"/>
      <c r="CY16" s="592"/>
      <c r="CZ16" s="643">
        <v>0.1</v>
      </c>
      <c r="DA16" s="643"/>
      <c r="DB16" s="643"/>
      <c r="DC16" s="643"/>
      <c r="DD16" s="596" t="s">
        <v>111</v>
      </c>
      <c r="DE16" s="591"/>
      <c r="DF16" s="591"/>
      <c r="DG16" s="591"/>
      <c r="DH16" s="591"/>
      <c r="DI16" s="591"/>
      <c r="DJ16" s="591"/>
      <c r="DK16" s="591"/>
      <c r="DL16" s="591"/>
      <c r="DM16" s="591"/>
      <c r="DN16" s="591"/>
      <c r="DO16" s="591"/>
      <c r="DP16" s="592"/>
      <c r="DQ16" s="596">
        <v>15697</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8192869</v>
      </c>
      <c r="S17" s="591"/>
      <c r="T17" s="591"/>
      <c r="U17" s="591"/>
      <c r="V17" s="591"/>
      <c r="W17" s="591"/>
      <c r="X17" s="591"/>
      <c r="Y17" s="592"/>
      <c r="Z17" s="643">
        <v>17.399999999999999</v>
      </c>
      <c r="AA17" s="643"/>
      <c r="AB17" s="643"/>
      <c r="AC17" s="643"/>
      <c r="AD17" s="644">
        <v>8192869</v>
      </c>
      <c r="AE17" s="644"/>
      <c r="AF17" s="644"/>
      <c r="AG17" s="644"/>
      <c r="AH17" s="644"/>
      <c r="AI17" s="644"/>
      <c r="AJ17" s="644"/>
      <c r="AK17" s="644"/>
      <c r="AL17" s="613">
        <v>31.4</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5840082</v>
      </c>
      <c r="CS17" s="591"/>
      <c r="CT17" s="591"/>
      <c r="CU17" s="591"/>
      <c r="CV17" s="591"/>
      <c r="CW17" s="591"/>
      <c r="CX17" s="591"/>
      <c r="CY17" s="592"/>
      <c r="CZ17" s="643">
        <v>12.5</v>
      </c>
      <c r="DA17" s="643"/>
      <c r="DB17" s="643"/>
      <c r="DC17" s="643"/>
      <c r="DD17" s="596" t="s">
        <v>111</v>
      </c>
      <c r="DE17" s="591"/>
      <c r="DF17" s="591"/>
      <c r="DG17" s="591"/>
      <c r="DH17" s="591"/>
      <c r="DI17" s="591"/>
      <c r="DJ17" s="591"/>
      <c r="DK17" s="591"/>
      <c r="DL17" s="591"/>
      <c r="DM17" s="591"/>
      <c r="DN17" s="591"/>
      <c r="DO17" s="591"/>
      <c r="DP17" s="592"/>
      <c r="DQ17" s="596">
        <v>5671144</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892612</v>
      </c>
      <c r="S18" s="591"/>
      <c r="T18" s="591"/>
      <c r="U18" s="591"/>
      <c r="V18" s="591"/>
      <c r="W18" s="591"/>
      <c r="X18" s="591"/>
      <c r="Y18" s="592"/>
      <c r="Z18" s="643">
        <v>1.9</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v>23</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863720</v>
      </c>
      <c r="BH19" s="591"/>
      <c r="BI19" s="591"/>
      <c r="BJ19" s="591"/>
      <c r="BK19" s="591"/>
      <c r="BL19" s="591"/>
      <c r="BM19" s="591"/>
      <c r="BN19" s="592"/>
      <c r="BO19" s="643">
        <v>5.4</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27685809</v>
      </c>
      <c r="S20" s="591"/>
      <c r="T20" s="591"/>
      <c r="U20" s="591"/>
      <c r="V20" s="591"/>
      <c r="W20" s="591"/>
      <c r="X20" s="591"/>
      <c r="Y20" s="592"/>
      <c r="Z20" s="643">
        <v>58.7</v>
      </c>
      <c r="AA20" s="643"/>
      <c r="AB20" s="643"/>
      <c r="AC20" s="643"/>
      <c r="AD20" s="644">
        <v>25970172</v>
      </c>
      <c r="AE20" s="644"/>
      <c r="AF20" s="644"/>
      <c r="AG20" s="644"/>
      <c r="AH20" s="644"/>
      <c r="AI20" s="644"/>
      <c r="AJ20" s="644"/>
      <c r="AK20" s="644"/>
      <c r="AL20" s="613">
        <v>99.4</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863720</v>
      </c>
      <c r="BH20" s="591"/>
      <c r="BI20" s="591"/>
      <c r="BJ20" s="591"/>
      <c r="BK20" s="591"/>
      <c r="BL20" s="591"/>
      <c r="BM20" s="591"/>
      <c r="BN20" s="592"/>
      <c r="BO20" s="643">
        <v>5.4</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46779757</v>
      </c>
      <c r="CS20" s="591"/>
      <c r="CT20" s="591"/>
      <c r="CU20" s="591"/>
      <c r="CV20" s="591"/>
      <c r="CW20" s="591"/>
      <c r="CX20" s="591"/>
      <c r="CY20" s="592"/>
      <c r="CZ20" s="643">
        <v>100</v>
      </c>
      <c r="DA20" s="643"/>
      <c r="DB20" s="643"/>
      <c r="DC20" s="643"/>
      <c r="DD20" s="596">
        <v>6775475</v>
      </c>
      <c r="DE20" s="591"/>
      <c r="DF20" s="591"/>
      <c r="DG20" s="591"/>
      <c r="DH20" s="591"/>
      <c r="DI20" s="591"/>
      <c r="DJ20" s="591"/>
      <c r="DK20" s="591"/>
      <c r="DL20" s="591"/>
      <c r="DM20" s="591"/>
      <c r="DN20" s="591"/>
      <c r="DO20" s="591"/>
      <c r="DP20" s="592"/>
      <c r="DQ20" s="596">
        <v>29939436</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15138</v>
      </c>
      <c r="S21" s="591"/>
      <c r="T21" s="591"/>
      <c r="U21" s="591"/>
      <c r="V21" s="591"/>
      <c r="W21" s="591"/>
      <c r="X21" s="591"/>
      <c r="Y21" s="592"/>
      <c r="Z21" s="643">
        <v>0</v>
      </c>
      <c r="AA21" s="643"/>
      <c r="AB21" s="643"/>
      <c r="AC21" s="643"/>
      <c r="AD21" s="644">
        <v>15138</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40718</v>
      </c>
      <c r="BH21" s="591"/>
      <c r="BI21" s="591"/>
      <c r="BJ21" s="591"/>
      <c r="BK21" s="591"/>
      <c r="BL21" s="591"/>
      <c r="BM21" s="591"/>
      <c r="BN21" s="592"/>
      <c r="BO21" s="643">
        <v>0.3</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403499</v>
      </c>
      <c r="S22" s="591"/>
      <c r="T22" s="591"/>
      <c r="U22" s="591"/>
      <c r="V22" s="591"/>
      <c r="W22" s="591"/>
      <c r="X22" s="591"/>
      <c r="Y22" s="592"/>
      <c r="Z22" s="643">
        <v>0.9</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1810959</v>
      </c>
      <c r="S23" s="591"/>
      <c r="T23" s="591"/>
      <c r="U23" s="591"/>
      <c r="V23" s="591"/>
      <c r="W23" s="591"/>
      <c r="X23" s="591"/>
      <c r="Y23" s="592"/>
      <c r="Z23" s="643">
        <v>3.8</v>
      </c>
      <c r="AA23" s="643"/>
      <c r="AB23" s="643"/>
      <c r="AC23" s="643"/>
      <c r="AD23" s="644">
        <v>75810</v>
      </c>
      <c r="AE23" s="644"/>
      <c r="AF23" s="644"/>
      <c r="AG23" s="644"/>
      <c r="AH23" s="644"/>
      <c r="AI23" s="644"/>
      <c r="AJ23" s="644"/>
      <c r="AK23" s="644"/>
      <c r="AL23" s="613">
        <v>0.3</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v>823002</v>
      </c>
      <c r="BH23" s="591"/>
      <c r="BI23" s="591"/>
      <c r="BJ23" s="591"/>
      <c r="BK23" s="591"/>
      <c r="BL23" s="591"/>
      <c r="BM23" s="591"/>
      <c r="BN23" s="592"/>
      <c r="BO23" s="643">
        <v>5.0999999999999996</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276810</v>
      </c>
      <c r="S24" s="591"/>
      <c r="T24" s="591"/>
      <c r="U24" s="591"/>
      <c r="V24" s="591"/>
      <c r="W24" s="591"/>
      <c r="X24" s="591"/>
      <c r="Y24" s="592"/>
      <c r="Z24" s="643">
        <v>0.6</v>
      </c>
      <c r="AA24" s="643"/>
      <c r="AB24" s="643"/>
      <c r="AC24" s="643"/>
      <c r="AD24" s="644" t="s">
        <v>111</v>
      </c>
      <c r="AE24" s="644"/>
      <c r="AF24" s="644"/>
      <c r="AG24" s="644"/>
      <c r="AH24" s="644"/>
      <c r="AI24" s="644"/>
      <c r="AJ24" s="644"/>
      <c r="AK24" s="644"/>
      <c r="AL24" s="613" t="s">
        <v>111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23697824</v>
      </c>
      <c r="CS24" s="641"/>
      <c r="CT24" s="641"/>
      <c r="CU24" s="641"/>
      <c r="CV24" s="641"/>
      <c r="CW24" s="641"/>
      <c r="CX24" s="641"/>
      <c r="CY24" s="688"/>
      <c r="CZ24" s="692">
        <v>50.7</v>
      </c>
      <c r="DA24" s="693"/>
      <c r="DB24" s="693"/>
      <c r="DC24" s="694"/>
      <c r="DD24" s="687">
        <v>16479434</v>
      </c>
      <c r="DE24" s="641"/>
      <c r="DF24" s="641"/>
      <c r="DG24" s="641"/>
      <c r="DH24" s="641"/>
      <c r="DI24" s="641"/>
      <c r="DJ24" s="641"/>
      <c r="DK24" s="688"/>
      <c r="DL24" s="687">
        <v>16003938</v>
      </c>
      <c r="DM24" s="641"/>
      <c r="DN24" s="641"/>
      <c r="DO24" s="641"/>
      <c r="DP24" s="641"/>
      <c r="DQ24" s="641"/>
      <c r="DR24" s="641"/>
      <c r="DS24" s="641"/>
      <c r="DT24" s="641"/>
      <c r="DU24" s="641"/>
      <c r="DV24" s="688"/>
      <c r="DW24" s="689">
        <v>57.7</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6809994</v>
      </c>
      <c r="S25" s="591"/>
      <c r="T25" s="591"/>
      <c r="U25" s="591"/>
      <c r="V25" s="591"/>
      <c r="W25" s="591"/>
      <c r="X25" s="591"/>
      <c r="Y25" s="592"/>
      <c r="Z25" s="643">
        <v>14.4</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8811263</v>
      </c>
      <c r="CS25" s="609"/>
      <c r="CT25" s="609"/>
      <c r="CU25" s="609"/>
      <c r="CV25" s="609"/>
      <c r="CW25" s="609"/>
      <c r="CX25" s="609"/>
      <c r="CY25" s="610"/>
      <c r="CZ25" s="593">
        <v>18.8</v>
      </c>
      <c r="DA25" s="611"/>
      <c r="DB25" s="611"/>
      <c r="DC25" s="612"/>
      <c r="DD25" s="596">
        <v>7771905</v>
      </c>
      <c r="DE25" s="609"/>
      <c r="DF25" s="609"/>
      <c r="DG25" s="609"/>
      <c r="DH25" s="609"/>
      <c r="DI25" s="609"/>
      <c r="DJ25" s="609"/>
      <c r="DK25" s="610"/>
      <c r="DL25" s="596">
        <v>7350152</v>
      </c>
      <c r="DM25" s="609"/>
      <c r="DN25" s="609"/>
      <c r="DO25" s="609"/>
      <c r="DP25" s="609"/>
      <c r="DQ25" s="609"/>
      <c r="DR25" s="609"/>
      <c r="DS25" s="609"/>
      <c r="DT25" s="609"/>
      <c r="DU25" s="609"/>
      <c r="DV25" s="610"/>
      <c r="DW25" s="613">
        <v>26.5</v>
      </c>
      <c r="DX25" s="614"/>
      <c r="DY25" s="614"/>
      <c r="DZ25" s="614"/>
      <c r="EA25" s="614"/>
      <c r="EB25" s="614"/>
      <c r="EC25" s="615"/>
    </row>
    <row r="26" spans="2:133" ht="11.25" customHeight="1">
      <c r="B26" s="684" t="s">
        <v>277</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5847080</v>
      </c>
      <c r="CS26" s="591"/>
      <c r="CT26" s="591"/>
      <c r="CU26" s="591"/>
      <c r="CV26" s="591"/>
      <c r="CW26" s="591"/>
      <c r="CX26" s="591"/>
      <c r="CY26" s="592"/>
      <c r="CZ26" s="593">
        <v>12.5</v>
      </c>
      <c r="DA26" s="611"/>
      <c r="DB26" s="611"/>
      <c r="DC26" s="612"/>
      <c r="DD26" s="596">
        <v>4999155</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3688664</v>
      </c>
      <c r="S27" s="591"/>
      <c r="T27" s="591"/>
      <c r="U27" s="591"/>
      <c r="V27" s="591"/>
      <c r="W27" s="591"/>
      <c r="X27" s="591"/>
      <c r="Y27" s="592"/>
      <c r="Z27" s="643">
        <v>7.8</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16043571</v>
      </c>
      <c r="BH27" s="591"/>
      <c r="BI27" s="591"/>
      <c r="BJ27" s="591"/>
      <c r="BK27" s="591"/>
      <c r="BL27" s="591"/>
      <c r="BM27" s="591"/>
      <c r="BN27" s="592"/>
      <c r="BO27" s="643">
        <v>100</v>
      </c>
      <c r="BP27" s="643"/>
      <c r="BQ27" s="643"/>
      <c r="BR27" s="643"/>
      <c r="BS27" s="596">
        <v>136201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9046911</v>
      </c>
      <c r="CS27" s="609"/>
      <c r="CT27" s="609"/>
      <c r="CU27" s="609"/>
      <c r="CV27" s="609"/>
      <c r="CW27" s="609"/>
      <c r="CX27" s="609"/>
      <c r="CY27" s="610"/>
      <c r="CZ27" s="593">
        <v>19.3</v>
      </c>
      <c r="DA27" s="611"/>
      <c r="DB27" s="611"/>
      <c r="DC27" s="612"/>
      <c r="DD27" s="596">
        <v>3036817</v>
      </c>
      <c r="DE27" s="609"/>
      <c r="DF27" s="609"/>
      <c r="DG27" s="609"/>
      <c r="DH27" s="609"/>
      <c r="DI27" s="609"/>
      <c r="DJ27" s="609"/>
      <c r="DK27" s="610"/>
      <c r="DL27" s="596">
        <v>2983074</v>
      </c>
      <c r="DM27" s="609"/>
      <c r="DN27" s="609"/>
      <c r="DO27" s="609"/>
      <c r="DP27" s="609"/>
      <c r="DQ27" s="609"/>
      <c r="DR27" s="609"/>
      <c r="DS27" s="609"/>
      <c r="DT27" s="609"/>
      <c r="DU27" s="609"/>
      <c r="DV27" s="610"/>
      <c r="DW27" s="613">
        <v>10.8</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490594</v>
      </c>
      <c r="S28" s="591"/>
      <c r="T28" s="591"/>
      <c r="U28" s="591"/>
      <c r="V28" s="591"/>
      <c r="W28" s="591"/>
      <c r="X28" s="591"/>
      <c r="Y28" s="592"/>
      <c r="Z28" s="643">
        <v>1</v>
      </c>
      <c r="AA28" s="643"/>
      <c r="AB28" s="643"/>
      <c r="AC28" s="643"/>
      <c r="AD28" s="644">
        <v>43313</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5839650</v>
      </c>
      <c r="CS28" s="591"/>
      <c r="CT28" s="591"/>
      <c r="CU28" s="591"/>
      <c r="CV28" s="591"/>
      <c r="CW28" s="591"/>
      <c r="CX28" s="591"/>
      <c r="CY28" s="592"/>
      <c r="CZ28" s="593">
        <v>12.5</v>
      </c>
      <c r="DA28" s="611"/>
      <c r="DB28" s="611"/>
      <c r="DC28" s="612"/>
      <c r="DD28" s="596">
        <v>5670712</v>
      </c>
      <c r="DE28" s="591"/>
      <c r="DF28" s="591"/>
      <c r="DG28" s="591"/>
      <c r="DH28" s="591"/>
      <c r="DI28" s="591"/>
      <c r="DJ28" s="591"/>
      <c r="DK28" s="592"/>
      <c r="DL28" s="596">
        <v>5670712</v>
      </c>
      <c r="DM28" s="591"/>
      <c r="DN28" s="591"/>
      <c r="DO28" s="591"/>
      <c r="DP28" s="591"/>
      <c r="DQ28" s="591"/>
      <c r="DR28" s="591"/>
      <c r="DS28" s="591"/>
      <c r="DT28" s="591"/>
      <c r="DU28" s="591"/>
      <c r="DV28" s="592"/>
      <c r="DW28" s="613">
        <v>20.399999999999999</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9892</v>
      </c>
      <c r="S29" s="591"/>
      <c r="T29" s="591"/>
      <c r="U29" s="591"/>
      <c r="V29" s="591"/>
      <c r="W29" s="591"/>
      <c r="X29" s="591"/>
      <c r="Y29" s="592"/>
      <c r="Z29" s="643">
        <v>0</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57</v>
      </c>
      <c r="CG29" s="624"/>
      <c r="CH29" s="624"/>
      <c r="CI29" s="624"/>
      <c r="CJ29" s="624"/>
      <c r="CK29" s="624"/>
      <c r="CL29" s="624"/>
      <c r="CM29" s="624"/>
      <c r="CN29" s="624"/>
      <c r="CO29" s="624"/>
      <c r="CP29" s="624"/>
      <c r="CQ29" s="625"/>
      <c r="CR29" s="590">
        <v>5838665</v>
      </c>
      <c r="CS29" s="609"/>
      <c r="CT29" s="609"/>
      <c r="CU29" s="609"/>
      <c r="CV29" s="609"/>
      <c r="CW29" s="609"/>
      <c r="CX29" s="609"/>
      <c r="CY29" s="610"/>
      <c r="CZ29" s="593">
        <v>12.5</v>
      </c>
      <c r="DA29" s="611"/>
      <c r="DB29" s="611"/>
      <c r="DC29" s="612"/>
      <c r="DD29" s="596">
        <v>5669727</v>
      </c>
      <c r="DE29" s="609"/>
      <c r="DF29" s="609"/>
      <c r="DG29" s="609"/>
      <c r="DH29" s="609"/>
      <c r="DI29" s="609"/>
      <c r="DJ29" s="609"/>
      <c r="DK29" s="610"/>
      <c r="DL29" s="596">
        <v>5669727</v>
      </c>
      <c r="DM29" s="609"/>
      <c r="DN29" s="609"/>
      <c r="DO29" s="609"/>
      <c r="DP29" s="609"/>
      <c r="DQ29" s="609"/>
      <c r="DR29" s="609"/>
      <c r="DS29" s="609"/>
      <c r="DT29" s="609"/>
      <c r="DU29" s="609"/>
      <c r="DV29" s="610"/>
      <c r="DW29" s="613">
        <v>20.399999999999999</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36072</v>
      </c>
      <c r="S30" s="591"/>
      <c r="T30" s="591"/>
      <c r="U30" s="591"/>
      <c r="V30" s="591"/>
      <c r="W30" s="591"/>
      <c r="X30" s="591"/>
      <c r="Y30" s="592"/>
      <c r="Z30" s="643">
        <v>0.1</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99.4</v>
      </c>
      <c r="BH30" s="657"/>
      <c r="BI30" s="657"/>
      <c r="BJ30" s="657"/>
      <c r="BK30" s="657"/>
      <c r="BL30" s="657"/>
      <c r="BM30" s="658">
        <v>98.1</v>
      </c>
      <c r="BN30" s="657"/>
      <c r="BO30" s="657"/>
      <c r="BP30" s="657"/>
      <c r="BQ30" s="659"/>
      <c r="BR30" s="656">
        <v>99.4</v>
      </c>
      <c r="BS30" s="657"/>
      <c r="BT30" s="657"/>
      <c r="BU30" s="657"/>
      <c r="BV30" s="657"/>
      <c r="BW30" s="657"/>
      <c r="BX30" s="658">
        <v>97.6</v>
      </c>
      <c r="BY30" s="657"/>
      <c r="BZ30" s="657"/>
      <c r="CA30" s="657"/>
      <c r="CB30" s="659"/>
      <c r="CD30" s="662"/>
      <c r="CE30" s="663"/>
      <c r="CF30" s="627" t="s">
        <v>292</v>
      </c>
      <c r="CG30" s="624"/>
      <c r="CH30" s="624"/>
      <c r="CI30" s="624"/>
      <c r="CJ30" s="624"/>
      <c r="CK30" s="624"/>
      <c r="CL30" s="624"/>
      <c r="CM30" s="624"/>
      <c r="CN30" s="624"/>
      <c r="CO30" s="624"/>
      <c r="CP30" s="624"/>
      <c r="CQ30" s="625"/>
      <c r="CR30" s="590">
        <v>5327056</v>
      </c>
      <c r="CS30" s="591"/>
      <c r="CT30" s="591"/>
      <c r="CU30" s="591"/>
      <c r="CV30" s="591"/>
      <c r="CW30" s="591"/>
      <c r="CX30" s="591"/>
      <c r="CY30" s="592"/>
      <c r="CZ30" s="593">
        <v>11.4</v>
      </c>
      <c r="DA30" s="611"/>
      <c r="DB30" s="611"/>
      <c r="DC30" s="612"/>
      <c r="DD30" s="596">
        <v>5165614</v>
      </c>
      <c r="DE30" s="591"/>
      <c r="DF30" s="591"/>
      <c r="DG30" s="591"/>
      <c r="DH30" s="591"/>
      <c r="DI30" s="591"/>
      <c r="DJ30" s="591"/>
      <c r="DK30" s="592"/>
      <c r="DL30" s="596">
        <v>5165614</v>
      </c>
      <c r="DM30" s="591"/>
      <c r="DN30" s="591"/>
      <c r="DO30" s="591"/>
      <c r="DP30" s="591"/>
      <c r="DQ30" s="591"/>
      <c r="DR30" s="591"/>
      <c r="DS30" s="591"/>
      <c r="DT30" s="591"/>
      <c r="DU30" s="591"/>
      <c r="DV30" s="592"/>
      <c r="DW30" s="613">
        <v>18.600000000000001</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296484</v>
      </c>
      <c r="S31" s="591"/>
      <c r="T31" s="591"/>
      <c r="U31" s="591"/>
      <c r="V31" s="591"/>
      <c r="W31" s="591"/>
      <c r="X31" s="591"/>
      <c r="Y31" s="592"/>
      <c r="Z31" s="643">
        <v>0.6</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99.3</v>
      </c>
      <c r="BH31" s="609"/>
      <c r="BI31" s="609"/>
      <c r="BJ31" s="609"/>
      <c r="BK31" s="609"/>
      <c r="BL31" s="609"/>
      <c r="BM31" s="645">
        <v>98.1</v>
      </c>
      <c r="BN31" s="655"/>
      <c r="BO31" s="655"/>
      <c r="BP31" s="655"/>
      <c r="BQ31" s="619"/>
      <c r="BR31" s="654">
        <v>99.3</v>
      </c>
      <c r="BS31" s="609"/>
      <c r="BT31" s="609"/>
      <c r="BU31" s="609"/>
      <c r="BV31" s="609"/>
      <c r="BW31" s="609"/>
      <c r="BX31" s="645">
        <v>97.7</v>
      </c>
      <c r="BY31" s="655"/>
      <c r="BZ31" s="655"/>
      <c r="CA31" s="655"/>
      <c r="CB31" s="619"/>
      <c r="CD31" s="662"/>
      <c r="CE31" s="663"/>
      <c r="CF31" s="627" t="s">
        <v>296</v>
      </c>
      <c r="CG31" s="624"/>
      <c r="CH31" s="624"/>
      <c r="CI31" s="624"/>
      <c r="CJ31" s="624"/>
      <c r="CK31" s="624"/>
      <c r="CL31" s="624"/>
      <c r="CM31" s="624"/>
      <c r="CN31" s="624"/>
      <c r="CO31" s="624"/>
      <c r="CP31" s="624"/>
      <c r="CQ31" s="625"/>
      <c r="CR31" s="590">
        <v>511609</v>
      </c>
      <c r="CS31" s="609"/>
      <c r="CT31" s="609"/>
      <c r="CU31" s="609"/>
      <c r="CV31" s="609"/>
      <c r="CW31" s="609"/>
      <c r="CX31" s="609"/>
      <c r="CY31" s="610"/>
      <c r="CZ31" s="593">
        <v>1.1000000000000001</v>
      </c>
      <c r="DA31" s="611"/>
      <c r="DB31" s="611"/>
      <c r="DC31" s="612"/>
      <c r="DD31" s="596">
        <v>504113</v>
      </c>
      <c r="DE31" s="609"/>
      <c r="DF31" s="609"/>
      <c r="DG31" s="609"/>
      <c r="DH31" s="609"/>
      <c r="DI31" s="609"/>
      <c r="DJ31" s="609"/>
      <c r="DK31" s="610"/>
      <c r="DL31" s="596">
        <v>504113</v>
      </c>
      <c r="DM31" s="609"/>
      <c r="DN31" s="609"/>
      <c r="DO31" s="609"/>
      <c r="DP31" s="609"/>
      <c r="DQ31" s="609"/>
      <c r="DR31" s="609"/>
      <c r="DS31" s="609"/>
      <c r="DT31" s="609"/>
      <c r="DU31" s="609"/>
      <c r="DV31" s="610"/>
      <c r="DW31" s="613">
        <v>1.8</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936839</v>
      </c>
      <c r="S32" s="591"/>
      <c r="T32" s="591"/>
      <c r="U32" s="591"/>
      <c r="V32" s="591"/>
      <c r="W32" s="591"/>
      <c r="X32" s="591"/>
      <c r="Y32" s="592"/>
      <c r="Z32" s="643">
        <v>2</v>
      </c>
      <c r="AA32" s="643"/>
      <c r="AB32" s="643"/>
      <c r="AC32" s="643"/>
      <c r="AD32" s="644">
        <v>10726</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99.5</v>
      </c>
      <c r="BH32" s="575"/>
      <c r="BI32" s="575"/>
      <c r="BJ32" s="575"/>
      <c r="BK32" s="575"/>
      <c r="BL32" s="575"/>
      <c r="BM32" s="638">
        <v>98</v>
      </c>
      <c r="BN32" s="575"/>
      <c r="BO32" s="575"/>
      <c r="BP32" s="575"/>
      <c r="BQ32" s="632"/>
      <c r="BR32" s="653">
        <v>99.4</v>
      </c>
      <c r="BS32" s="575"/>
      <c r="BT32" s="575"/>
      <c r="BU32" s="575"/>
      <c r="BV32" s="575"/>
      <c r="BW32" s="575"/>
      <c r="BX32" s="638">
        <v>97.4</v>
      </c>
      <c r="BY32" s="575"/>
      <c r="BZ32" s="575"/>
      <c r="CA32" s="575"/>
      <c r="CB32" s="632"/>
      <c r="CD32" s="664"/>
      <c r="CE32" s="665"/>
      <c r="CF32" s="627" t="s">
        <v>299</v>
      </c>
      <c r="CG32" s="624"/>
      <c r="CH32" s="624"/>
      <c r="CI32" s="624"/>
      <c r="CJ32" s="624"/>
      <c r="CK32" s="624"/>
      <c r="CL32" s="624"/>
      <c r="CM32" s="624"/>
      <c r="CN32" s="624"/>
      <c r="CO32" s="624"/>
      <c r="CP32" s="624"/>
      <c r="CQ32" s="625"/>
      <c r="CR32" s="590">
        <v>985</v>
      </c>
      <c r="CS32" s="591"/>
      <c r="CT32" s="591"/>
      <c r="CU32" s="591"/>
      <c r="CV32" s="591"/>
      <c r="CW32" s="591"/>
      <c r="CX32" s="591"/>
      <c r="CY32" s="592"/>
      <c r="CZ32" s="593">
        <v>0</v>
      </c>
      <c r="DA32" s="611"/>
      <c r="DB32" s="611"/>
      <c r="DC32" s="612"/>
      <c r="DD32" s="596">
        <v>985</v>
      </c>
      <c r="DE32" s="591"/>
      <c r="DF32" s="591"/>
      <c r="DG32" s="591"/>
      <c r="DH32" s="591"/>
      <c r="DI32" s="591"/>
      <c r="DJ32" s="591"/>
      <c r="DK32" s="592"/>
      <c r="DL32" s="596">
        <v>985</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4713539</v>
      </c>
      <c r="S33" s="591"/>
      <c r="T33" s="591"/>
      <c r="U33" s="591"/>
      <c r="V33" s="591"/>
      <c r="W33" s="591"/>
      <c r="X33" s="591"/>
      <c r="Y33" s="592"/>
      <c r="Z33" s="643">
        <v>10</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16258771</v>
      </c>
      <c r="CS33" s="609"/>
      <c r="CT33" s="609"/>
      <c r="CU33" s="609"/>
      <c r="CV33" s="609"/>
      <c r="CW33" s="609"/>
      <c r="CX33" s="609"/>
      <c r="CY33" s="610"/>
      <c r="CZ33" s="593">
        <v>34.799999999999997</v>
      </c>
      <c r="DA33" s="611"/>
      <c r="DB33" s="611"/>
      <c r="DC33" s="612"/>
      <c r="DD33" s="596">
        <v>12076090</v>
      </c>
      <c r="DE33" s="609"/>
      <c r="DF33" s="609"/>
      <c r="DG33" s="609"/>
      <c r="DH33" s="609"/>
      <c r="DI33" s="609"/>
      <c r="DJ33" s="609"/>
      <c r="DK33" s="610"/>
      <c r="DL33" s="596">
        <v>10353128</v>
      </c>
      <c r="DM33" s="609"/>
      <c r="DN33" s="609"/>
      <c r="DO33" s="609"/>
      <c r="DP33" s="609"/>
      <c r="DQ33" s="609"/>
      <c r="DR33" s="609"/>
      <c r="DS33" s="609"/>
      <c r="DT33" s="609"/>
      <c r="DU33" s="609"/>
      <c r="DV33" s="610"/>
      <c r="DW33" s="613">
        <v>37.299999999999997</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7133122</v>
      </c>
      <c r="CS34" s="591"/>
      <c r="CT34" s="591"/>
      <c r="CU34" s="591"/>
      <c r="CV34" s="591"/>
      <c r="CW34" s="591"/>
      <c r="CX34" s="591"/>
      <c r="CY34" s="592"/>
      <c r="CZ34" s="593">
        <v>15.2</v>
      </c>
      <c r="DA34" s="611"/>
      <c r="DB34" s="611"/>
      <c r="DC34" s="612"/>
      <c r="DD34" s="596">
        <v>5423947</v>
      </c>
      <c r="DE34" s="591"/>
      <c r="DF34" s="591"/>
      <c r="DG34" s="591"/>
      <c r="DH34" s="591"/>
      <c r="DI34" s="591"/>
      <c r="DJ34" s="591"/>
      <c r="DK34" s="592"/>
      <c r="DL34" s="596">
        <v>4705212</v>
      </c>
      <c r="DM34" s="591"/>
      <c r="DN34" s="591"/>
      <c r="DO34" s="591"/>
      <c r="DP34" s="591"/>
      <c r="DQ34" s="591"/>
      <c r="DR34" s="591"/>
      <c r="DS34" s="591"/>
      <c r="DT34" s="591"/>
      <c r="DU34" s="591"/>
      <c r="DV34" s="592"/>
      <c r="DW34" s="613">
        <v>17</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1623539</v>
      </c>
      <c r="S35" s="591"/>
      <c r="T35" s="591"/>
      <c r="U35" s="591"/>
      <c r="V35" s="591"/>
      <c r="W35" s="591"/>
      <c r="X35" s="591"/>
      <c r="Y35" s="592"/>
      <c r="Z35" s="643">
        <v>3.4</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5382044</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216764</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529401</v>
      </c>
      <c r="CS35" s="609"/>
      <c r="CT35" s="609"/>
      <c r="CU35" s="609"/>
      <c r="CV35" s="609"/>
      <c r="CW35" s="609"/>
      <c r="CX35" s="609"/>
      <c r="CY35" s="610"/>
      <c r="CZ35" s="593">
        <v>1.1000000000000001</v>
      </c>
      <c r="DA35" s="611"/>
      <c r="DB35" s="611"/>
      <c r="DC35" s="612"/>
      <c r="DD35" s="596">
        <v>402674</v>
      </c>
      <c r="DE35" s="609"/>
      <c r="DF35" s="609"/>
      <c r="DG35" s="609"/>
      <c r="DH35" s="609"/>
      <c r="DI35" s="609"/>
      <c r="DJ35" s="609"/>
      <c r="DK35" s="610"/>
      <c r="DL35" s="596">
        <v>380169</v>
      </c>
      <c r="DM35" s="609"/>
      <c r="DN35" s="609"/>
      <c r="DO35" s="609"/>
      <c r="DP35" s="609"/>
      <c r="DQ35" s="609"/>
      <c r="DR35" s="609"/>
      <c r="DS35" s="609"/>
      <c r="DT35" s="609"/>
      <c r="DU35" s="609"/>
      <c r="DV35" s="610"/>
      <c r="DW35" s="613">
        <v>1.4</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47174293</v>
      </c>
      <c r="S36" s="631"/>
      <c r="T36" s="631"/>
      <c r="U36" s="631"/>
      <c r="V36" s="631"/>
      <c r="W36" s="631"/>
      <c r="X36" s="631"/>
      <c r="Y36" s="634"/>
      <c r="Z36" s="635">
        <v>100</v>
      </c>
      <c r="AA36" s="635"/>
      <c r="AB36" s="635"/>
      <c r="AC36" s="635"/>
      <c r="AD36" s="636">
        <v>26115159</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1556546</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183521</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1727763</v>
      </c>
      <c r="CS36" s="591"/>
      <c r="CT36" s="591"/>
      <c r="CU36" s="591"/>
      <c r="CV36" s="591"/>
      <c r="CW36" s="591"/>
      <c r="CX36" s="591"/>
      <c r="CY36" s="592"/>
      <c r="CZ36" s="593">
        <v>3.7</v>
      </c>
      <c r="DA36" s="611"/>
      <c r="DB36" s="611"/>
      <c r="DC36" s="612"/>
      <c r="DD36" s="596">
        <v>1440859</v>
      </c>
      <c r="DE36" s="591"/>
      <c r="DF36" s="591"/>
      <c r="DG36" s="591"/>
      <c r="DH36" s="591"/>
      <c r="DI36" s="591"/>
      <c r="DJ36" s="591"/>
      <c r="DK36" s="592"/>
      <c r="DL36" s="596">
        <v>913233</v>
      </c>
      <c r="DM36" s="591"/>
      <c r="DN36" s="591"/>
      <c r="DO36" s="591"/>
      <c r="DP36" s="591"/>
      <c r="DQ36" s="591"/>
      <c r="DR36" s="591"/>
      <c r="DS36" s="591"/>
      <c r="DT36" s="591"/>
      <c r="DU36" s="591"/>
      <c r="DV36" s="592"/>
      <c r="DW36" s="613">
        <v>3.3</v>
      </c>
      <c r="DX36" s="614"/>
      <c r="DY36" s="614"/>
      <c r="DZ36" s="614"/>
      <c r="EA36" s="614"/>
      <c r="EB36" s="614"/>
      <c r="EC36" s="615"/>
    </row>
    <row r="37" spans="2:133" ht="11.25" customHeight="1">
      <c r="AQ37" s="616" t="s">
        <v>314</v>
      </c>
      <c r="AR37" s="617"/>
      <c r="AS37" s="617"/>
      <c r="AT37" s="617"/>
      <c r="AU37" s="617"/>
      <c r="AV37" s="617"/>
      <c r="AW37" s="617"/>
      <c r="AX37" s="617"/>
      <c r="AY37" s="618"/>
      <c r="AZ37" s="590">
        <v>223218</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16288</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9642</v>
      </c>
      <c r="CS37" s="609"/>
      <c r="CT37" s="609"/>
      <c r="CU37" s="609"/>
      <c r="CV37" s="609"/>
      <c r="CW37" s="609"/>
      <c r="CX37" s="609"/>
      <c r="CY37" s="610"/>
      <c r="CZ37" s="593">
        <v>0</v>
      </c>
      <c r="DA37" s="611"/>
      <c r="DB37" s="611"/>
      <c r="DC37" s="612"/>
      <c r="DD37" s="596">
        <v>9642</v>
      </c>
      <c r="DE37" s="609"/>
      <c r="DF37" s="609"/>
      <c r="DG37" s="609"/>
      <c r="DH37" s="609"/>
      <c r="DI37" s="609"/>
      <c r="DJ37" s="609"/>
      <c r="DK37" s="610"/>
      <c r="DL37" s="596">
        <v>9286</v>
      </c>
      <c r="DM37" s="609"/>
      <c r="DN37" s="609"/>
      <c r="DO37" s="609"/>
      <c r="DP37" s="609"/>
      <c r="DQ37" s="609"/>
      <c r="DR37" s="609"/>
      <c r="DS37" s="609"/>
      <c r="DT37" s="609"/>
      <c r="DU37" s="609"/>
      <c r="DV37" s="610"/>
      <c r="DW37" s="613">
        <v>0</v>
      </c>
      <c r="DX37" s="614"/>
      <c r="DY37" s="614"/>
      <c r="DZ37" s="614"/>
      <c r="EA37" s="614"/>
      <c r="EB37" s="614"/>
      <c r="EC37" s="615"/>
    </row>
    <row r="38" spans="2:133" ht="11.25" customHeight="1">
      <c r="AQ38" s="616" t="s">
        <v>317</v>
      </c>
      <c r="AR38" s="617"/>
      <c r="AS38" s="617"/>
      <c r="AT38" s="617"/>
      <c r="AU38" s="617"/>
      <c r="AV38" s="617"/>
      <c r="AW38" s="617"/>
      <c r="AX38" s="617"/>
      <c r="AY38" s="618"/>
      <c r="AZ38" s="590">
        <v>11544</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26466</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5370500</v>
      </c>
      <c r="CS38" s="591"/>
      <c r="CT38" s="591"/>
      <c r="CU38" s="591"/>
      <c r="CV38" s="591"/>
      <c r="CW38" s="591"/>
      <c r="CX38" s="591"/>
      <c r="CY38" s="592"/>
      <c r="CZ38" s="593">
        <v>11.5</v>
      </c>
      <c r="DA38" s="611"/>
      <c r="DB38" s="611"/>
      <c r="DC38" s="612"/>
      <c r="DD38" s="596">
        <v>4739350</v>
      </c>
      <c r="DE38" s="591"/>
      <c r="DF38" s="591"/>
      <c r="DG38" s="591"/>
      <c r="DH38" s="591"/>
      <c r="DI38" s="591"/>
      <c r="DJ38" s="591"/>
      <c r="DK38" s="592"/>
      <c r="DL38" s="596">
        <v>4354514</v>
      </c>
      <c r="DM38" s="591"/>
      <c r="DN38" s="591"/>
      <c r="DO38" s="591"/>
      <c r="DP38" s="591"/>
      <c r="DQ38" s="591"/>
      <c r="DR38" s="591"/>
      <c r="DS38" s="591"/>
      <c r="DT38" s="591"/>
      <c r="DU38" s="591"/>
      <c r="DV38" s="592"/>
      <c r="DW38" s="613">
        <v>15.7</v>
      </c>
      <c r="DX38" s="614"/>
      <c r="DY38" s="614"/>
      <c r="DZ38" s="614"/>
      <c r="EA38" s="614"/>
      <c r="EB38" s="614"/>
      <c r="EC38" s="615"/>
    </row>
    <row r="39" spans="2:133" ht="11.25" customHeight="1">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104</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997565</v>
      </c>
      <c r="CS39" s="609"/>
      <c r="CT39" s="609"/>
      <c r="CU39" s="609"/>
      <c r="CV39" s="609"/>
      <c r="CW39" s="609"/>
      <c r="CX39" s="609"/>
      <c r="CY39" s="610"/>
      <c r="CZ39" s="593">
        <v>2.1</v>
      </c>
      <c r="DA39" s="611"/>
      <c r="DB39" s="611"/>
      <c r="DC39" s="612"/>
      <c r="DD39" s="596">
        <v>69260</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831200</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104</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500420</v>
      </c>
      <c r="CS40" s="591"/>
      <c r="CT40" s="591"/>
      <c r="CU40" s="591"/>
      <c r="CV40" s="591"/>
      <c r="CW40" s="591"/>
      <c r="CX40" s="591"/>
      <c r="CY40" s="592"/>
      <c r="CZ40" s="593">
        <v>1.1000000000000001</v>
      </c>
      <c r="DA40" s="611"/>
      <c r="DB40" s="611"/>
      <c r="DC40" s="612"/>
      <c r="DD40" s="596" t="s">
        <v>321</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2759536</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330</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6823162</v>
      </c>
      <c r="CS42" s="591"/>
      <c r="CT42" s="591"/>
      <c r="CU42" s="591"/>
      <c r="CV42" s="591"/>
      <c r="CW42" s="591"/>
      <c r="CX42" s="591"/>
      <c r="CY42" s="592"/>
      <c r="CZ42" s="593">
        <v>14.6</v>
      </c>
      <c r="DA42" s="594"/>
      <c r="DB42" s="594"/>
      <c r="DC42" s="595"/>
      <c r="DD42" s="596">
        <v>1383912</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348422</v>
      </c>
      <c r="CS43" s="609"/>
      <c r="CT43" s="609"/>
      <c r="CU43" s="609"/>
      <c r="CV43" s="609"/>
      <c r="CW43" s="609"/>
      <c r="CX43" s="609"/>
      <c r="CY43" s="610"/>
      <c r="CZ43" s="593">
        <v>0.7</v>
      </c>
      <c r="DA43" s="611"/>
      <c r="DB43" s="611"/>
      <c r="DC43" s="612"/>
      <c r="DD43" s="596">
        <v>348422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6775475</v>
      </c>
      <c r="CS44" s="591"/>
      <c r="CT44" s="591"/>
      <c r="CU44" s="591"/>
      <c r="CV44" s="591"/>
      <c r="CW44" s="591"/>
      <c r="CX44" s="591"/>
      <c r="CY44" s="592"/>
      <c r="CZ44" s="593">
        <v>14.5</v>
      </c>
      <c r="DA44" s="594"/>
      <c r="DB44" s="594"/>
      <c r="DC44" s="595"/>
      <c r="DD44" s="596">
        <v>1368215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3978733</v>
      </c>
      <c r="CS45" s="609"/>
      <c r="CT45" s="609"/>
      <c r="CU45" s="609"/>
      <c r="CV45" s="609"/>
      <c r="CW45" s="609"/>
      <c r="CX45" s="609"/>
      <c r="CY45" s="610"/>
      <c r="CZ45" s="593">
        <v>8.5</v>
      </c>
      <c r="DA45" s="611"/>
      <c r="DB45" s="611"/>
      <c r="DC45" s="612"/>
      <c r="DD45" s="596">
        <v>320579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2351366</v>
      </c>
      <c r="CS46" s="591"/>
      <c r="CT46" s="591"/>
      <c r="CU46" s="591"/>
      <c r="CV46" s="591"/>
      <c r="CW46" s="591"/>
      <c r="CX46" s="591"/>
      <c r="CY46" s="592"/>
      <c r="CZ46" s="593">
        <v>5</v>
      </c>
      <c r="DA46" s="594"/>
      <c r="DB46" s="594"/>
      <c r="DC46" s="595"/>
      <c r="DD46" s="596">
        <v>1020555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47687</v>
      </c>
      <c r="CS47" s="609"/>
      <c r="CT47" s="609"/>
      <c r="CU47" s="609"/>
      <c r="CV47" s="609"/>
      <c r="CW47" s="609"/>
      <c r="CX47" s="609"/>
      <c r="CY47" s="610"/>
      <c r="CZ47" s="593">
        <v>0.1</v>
      </c>
      <c r="DA47" s="611"/>
      <c r="DB47" s="611"/>
      <c r="DC47" s="612"/>
      <c r="DD47" s="596">
        <v>15697</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46779757</v>
      </c>
      <c r="CS49" s="575"/>
      <c r="CT49" s="575"/>
      <c r="CU49" s="575"/>
      <c r="CV49" s="575"/>
      <c r="CW49" s="575"/>
      <c r="CX49" s="575"/>
      <c r="CY49" s="576"/>
      <c r="CZ49" s="577">
        <v>100</v>
      </c>
      <c r="DA49" s="578"/>
      <c r="DB49" s="578"/>
      <c r="DC49" s="579"/>
      <c r="DD49" s="580">
        <v>29939436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45908</v>
      </c>
      <c r="R7" s="1104"/>
      <c r="S7" s="1104"/>
      <c r="T7" s="1104"/>
      <c r="U7" s="1104"/>
      <c r="V7" s="1104">
        <v>45576</v>
      </c>
      <c r="W7" s="1104"/>
      <c r="X7" s="1104"/>
      <c r="Y7" s="1104"/>
      <c r="Z7" s="1104"/>
      <c r="AA7" s="1104">
        <v>332</v>
      </c>
      <c r="AB7" s="1104"/>
      <c r="AC7" s="1104"/>
      <c r="AD7" s="1104"/>
      <c r="AE7" s="1105"/>
      <c r="AF7" s="1106">
        <v>116</v>
      </c>
      <c r="AG7" s="1107"/>
      <c r="AH7" s="1107"/>
      <c r="AI7" s="1107"/>
      <c r="AJ7" s="1108"/>
      <c r="AK7" s="1090">
        <v>56</v>
      </c>
      <c r="AL7" s="1091"/>
      <c r="AM7" s="1091"/>
      <c r="AN7" s="1091"/>
      <c r="AO7" s="1091"/>
      <c r="AP7" s="1091">
        <v>52781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560</v>
      </c>
      <c r="BT7" s="1095"/>
      <c r="BU7" s="1095"/>
      <c r="BV7" s="1095"/>
      <c r="BW7" s="1095"/>
      <c r="BX7" s="1095"/>
      <c r="BY7" s="1095"/>
      <c r="BZ7" s="1095"/>
      <c r="CA7" s="1095"/>
      <c r="CB7" s="1095"/>
      <c r="CC7" s="1095"/>
      <c r="CD7" s="1095"/>
      <c r="CE7" s="1095"/>
      <c r="CF7" s="1095"/>
      <c r="CG7" s="1096"/>
      <c r="CH7" s="1087">
        <v>-8</v>
      </c>
      <c r="CI7" s="1088"/>
      <c r="CJ7" s="1088"/>
      <c r="CK7" s="1088"/>
      <c r="CL7" s="1089"/>
      <c r="CM7" s="1087">
        <v>114</v>
      </c>
      <c r="CN7" s="1088"/>
      <c r="CO7" s="1088"/>
      <c r="CP7" s="1088"/>
      <c r="CQ7" s="1089"/>
      <c r="CR7" s="1087">
        <v>50</v>
      </c>
      <c r="CS7" s="1088"/>
      <c r="CT7" s="1088"/>
      <c r="CU7" s="1088"/>
      <c r="CV7" s="1089"/>
      <c r="CW7" s="1087">
        <v>38</v>
      </c>
      <c r="CX7" s="1088"/>
      <c r="CY7" s="1088"/>
      <c r="CZ7" s="1088"/>
      <c r="DA7" s="1089"/>
      <c r="DB7" s="1087" t="s">
        <v>565</v>
      </c>
      <c r="DC7" s="1088"/>
      <c r="DD7" s="1088"/>
      <c r="DE7" s="1088"/>
      <c r="DF7" s="1089"/>
      <c r="DG7" s="1087" t="s">
        <v>564</v>
      </c>
      <c r="DH7" s="1088"/>
      <c r="DI7" s="1088"/>
      <c r="DJ7" s="1088"/>
      <c r="DK7" s="1089"/>
      <c r="DL7" s="1087" t="s">
        <v>564</v>
      </c>
      <c r="DM7" s="1088"/>
      <c r="DN7" s="1088"/>
      <c r="DO7" s="1088"/>
      <c r="DP7" s="1089"/>
      <c r="DQ7" s="1087" t="s">
        <v>564</v>
      </c>
      <c r="DR7" s="1088"/>
      <c r="DS7" s="1088"/>
      <c r="DT7" s="1088"/>
      <c r="DU7" s="1089"/>
      <c r="DV7" s="1114"/>
      <c r="DW7" s="1115"/>
      <c r="DX7" s="1115"/>
      <c r="DY7" s="1115"/>
      <c r="DZ7" s="1116"/>
      <c r="EA7" s="207"/>
    </row>
    <row r="8" spans="1:131" s="208" customFormat="1" ht="26.25" customHeight="1">
      <c r="A8" s="214">
        <v>2</v>
      </c>
      <c r="B8" s="1036" t="s">
        <v>366</v>
      </c>
      <c r="C8" s="1037"/>
      <c r="D8" s="1037"/>
      <c r="E8" s="1037"/>
      <c r="F8" s="1037"/>
      <c r="G8" s="1037"/>
      <c r="H8" s="1037"/>
      <c r="I8" s="1037"/>
      <c r="J8" s="1037"/>
      <c r="K8" s="1037"/>
      <c r="L8" s="1037"/>
      <c r="M8" s="1037"/>
      <c r="N8" s="1037"/>
      <c r="O8" s="1037"/>
      <c r="P8" s="1038"/>
      <c r="Q8" s="1042">
        <v>29</v>
      </c>
      <c r="R8" s="1043"/>
      <c r="S8" s="1043"/>
      <c r="T8" s="1043"/>
      <c r="U8" s="1043"/>
      <c r="V8" s="1043">
        <v>14</v>
      </c>
      <c r="W8" s="1043"/>
      <c r="X8" s="1043"/>
      <c r="Y8" s="1043"/>
      <c r="Z8" s="1043"/>
      <c r="AA8" s="1043">
        <v>14</v>
      </c>
      <c r="AB8" s="1043"/>
      <c r="AC8" s="1043"/>
      <c r="AD8" s="1043"/>
      <c r="AE8" s="1044"/>
      <c r="AF8" s="1018">
        <v>14</v>
      </c>
      <c r="AG8" s="1019"/>
      <c r="AH8" s="1019"/>
      <c r="AI8" s="1019"/>
      <c r="AJ8" s="1020"/>
      <c r="AK8" s="1085" t="s">
        <v>553</v>
      </c>
      <c r="AL8" s="1086"/>
      <c r="AM8" s="1086"/>
      <c r="AN8" s="1086"/>
      <c r="AO8" s="1086"/>
      <c r="AP8" s="1086" t="s">
        <v>552</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561</v>
      </c>
      <c r="BT8" s="1014"/>
      <c r="BU8" s="1014"/>
      <c r="BV8" s="1014"/>
      <c r="BW8" s="1014"/>
      <c r="BX8" s="1014"/>
      <c r="BY8" s="1014"/>
      <c r="BZ8" s="1014"/>
      <c r="CA8" s="1014"/>
      <c r="CB8" s="1014"/>
      <c r="CC8" s="1014"/>
      <c r="CD8" s="1014"/>
      <c r="CE8" s="1014"/>
      <c r="CF8" s="1014"/>
      <c r="CG8" s="1015"/>
      <c r="CH8" s="988">
        <v>-6</v>
      </c>
      <c r="CI8" s="989"/>
      <c r="CJ8" s="989"/>
      <c r="CK8" s="989"/>
      <c r="CL8" s="990"/>
      <c r="CM8" s="988">
        <v>260</v>
      </c>
      <c r="CN8" s="989"/>
      <c r="CO8" s="989"/>
      <c r="CP8" s="989"/>
      <c r="CQ8" s="990"/>
      <c r="CR8" s="988">
        <v>470</v>
      </c>
      <c r="CS8" s="989"/>
      <c r="CT8" s="989"/>
      <c r="CU8" s="989"/>
      <c r="CV8" s="990"/>
      <c r="CW8" s="988" t="s">
        <v>564</v>
      </c>
      <c r="CX8" s="989"/>
      <c r="CY8" s="989"/>
      <c r="CZ8" s="989"/>
      <c r="DA8" s="990"/>
      <c r="DB8" s="988" t="s">
        <v>564</v>
      </c>
      <c r="DC8" s="989"/>
      <c r="DD8" s="989"/>
      <c r="DE8" s="989"/>
      <c r="DF8" s="990"/>
      <c r="DG8" s="988" t="s">
        <v>564</v>
      </c>
      <c r="DH8" s="989"/>
      <c r="DI8" s="989"/>
      <c r="DJ8" s="989"/>
      <c r="DK8" s="990"/>
      <c r="DL8" s="988" t="s">
        <v>564</v>
      </c>
      <c r="DM8" s="989"/>
      <c r="DN8" s="989"/>
      <c r="DO8" s="989"/>
      <c r="DP8" s="990"/>
      <c r="DQ8" s="988" t="s">
        <v>564</v>
      </c>
      <c r="DR8" s="989"/>
      <c r="DS8" s="989"/>
      <c r="DT8" s="989"/>
      <c r="DU8" s="990"/>
      <c r="DV8" s="991"/>
      <c r="DW8" s="992"/>
      <c r="DX8" s="992"/>
      <c r="DY8" s="992"/>
      <c r="DZ8" s="993"/>
      <c r="EA8" s="207"/>
    </row>
    <row r="9" spans="1:131" s="208" customFormat="1" ht="26.25" customHeight="1">
      <c r="A9" s="214">
        <v>3</v>
      </c>
      <c r="B9" s="1036" t="s">
        <v>367</v>
      </c>
      <c r="C9" s="1037"/>
      <c r="D9" s="1037"/>
      <c r="E9" s="1037"/>
      <c r="F9" s="1037"/>
      <c r="G9" s="1037"/>
      <c r="H9" s="1037"/>
      <c r="I9" s="1037"/>
      <c r="J9" s="1037"/>
      <c r="K9" s="1037"/>
      <c r="L9" s="1037"/>
      <c r="M9" s="1037"/>
      <c r="N9" s="1037"/>
      <c r="O9" s="1037"/>
      <c r="P9" s="1038"/>
      <c r="Q9" s="1042">
        <v>169</v>
      </c>
      <c r="R9" s="1043"/>
      <c r="S9" s="1043"/>
      <c r="T9" s="1043"/>
      <c r="U9" s="1043"/>
      <c r="V9" s="1043">
        <v>157</v>
      </c>
      <c r="W9" s="1043"/>
      <c r="X9" s="1043"/>
      <c r="Y9" s="1043"/>
      <c r="Z9" s="1043"/>
      <c r="AA9" s="1043">
        <v>12</v>
      </c>
      <c r="AB9" s="1043"/>
      <c r="AC9" s="1043"/>
      <c r="AD9" s="1043"/>
      <c r="AE9" s="1044"/>
      <c r="AF9" s="1018">
        <v>12</v>
      </c>
      <c r="AG9" s="1019"/>
      <c r="AH9" s="1019"/>
      <c r="AI9" s="1019"/>
      <c r="AJ9" s="1020"/>
      <c r="AK9" s="1085" t="s">
        <v>553</v>
      </c>
      <c r="AL9" s="1086"/>
      <c r="AM9" s="1086"/>
      <c r="AN9" s="1086"/>
      <c r="AO9" s="1086"/>
      <c r="AP9" s="1086" t="s">
        <v>552</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562</v>
      </c>
      <c r="BT9" s="1014"/>
      <c r="BU9" s="1014"/>
      <c r="BV9" s="1014"/>
      <c r="BW9" s="1014"/>
      <c r="BX9" s="1014"/>
      <c r="BY9" s="1014"/>
      <c r="BZ9" s="1014"/>
      <c r="CA9" s="1014"/>
      <c r="CB9" s="1014"/>
      <c r="CC9" s="1014"/>
      <c r="CD9" s="1014"/>
      <c r="CE9" s="1014"/>
      <c r="CF9" s="1014"/>
      <c r="CG9" s="1015"/>
      <c r="CH9" s="988">
        <v>1</v>
      </c>
      <c r="CI9" s="989"/>
      <c r="CJ9" s="989"/>
      <c r="CK9" s="989"/>
      <c r="CL9" s="990"/>
      <c r="CM9" s="988">
        <v>23</v>
      </c>
      <c r="CN9" s="989"/>
      <c r="CO9" s="989"/>
      <c r="CP9" s="989"/>
      <c r="CQ9" s="990"/>
      <c r="CR9" s="988">
        <v>5</v>
      </c>
      <c r="CS9" s="989"/>
      <c r="CT9" s="989"/>
      <c r="CU9" s="989"/>
      <c r="CV9" s="990"/>
      <c r="CW9" s="988" t="s">
        <v>564</v>
      </c>
      <c r="CX9" s="989"/>
      <c r="CY9" s="989"/>
      <c r="CZ9" s="989"/>
      <c r="DA9" s="990"/>
      <c r="DB9" s="988" t="s">
        <v>564</v>
      </c>
      <c r="DC9" s="989"/>
      <c r="DD9" s="989"/>
      <c r="DE9" s="989"/>
      <c r="DF9" s="990"/>
      <c r="DG9" s="988" t="s">
        <v>564</v>
      </c>
      <c r="DH9" s="989"/>
      <c r="DI9" s="989"/>
      <c r="DJ9" s="989"/>
      <c r="DK9" s="990"/>
      <c r="DL9" s="988" t="s">
        <v>564</v>
      </c>
      <c r="DM9" s="989"/>
      <c r="DN9" s="989"/>
      <c r="DO9" s="989"/>
      <c r="DP9" s="990"/>
      <c r="DQ9" s="988" t="s">
        <v>564</v>
      </c>
      <c r="DR9" s="989"/>
      <c r="DS9" s="989"/>
      <c r="DT9" s="989"/>
      <c r="DU9" s="990"/>
      <c r="DV9" s="991"/>
      <c r="DW9" s="992"/>
      <c r="DX9" s="992"/>
      <c r="DY9" s="992"/>
      <c r="DZ9" s="993"/>
      <c r="EA9" s="207"/>
    </row>
    <row r="10" spans="1:131" s="208" customFormat="1" ht="26.25" customHeight="1">
      <c r="A10" s="214">
        <v>4</v>
      </c>
      <c r="B10" s="1036" t="s">
        <v>368</v>
      </c>
      <c r="C10" s="1037"/>
      <c r="D10" s="1037"/>
      <c r="E10" s="1037"/>
      <c r="F10" s="1037"/>
      <c r="G10" s="1037"/>
      <c r="H10" s="1037"/>
      <c r="I10" s="1037"/>
      <c r="J10" s="1037"/>
      <c r="K10" s="1037"/>
      <c r="L10" s="1037"/>
      <c r="M10" s="1037"/>
      <c r="N10" s="1037"/>
      <c r="O10" s="1037"/>
      <c r="P10" s="1038"/>
      <c r="Q10" s="1042">
        <v>34</v>
      </c>
      <c r="R10" s="1043"/>
      <c r="S10" s="1043"/>
      <c r="T10" s="1043"/>
      <c r="U10" s="1043"/>
      <c r="V10" s="1043">
        <v>34</v>
      </c>
      <c r="W10" s="1043"/>
      <c r="X10" s="1043"/>
      <c r="Y10" s="1043"/>
      <c r="Z10" s="1043"/>
      <c r="AA10" s="1043" t="s">
        <v>552</v>
      </c>
      <c r="AB10" s="1043"/>
      <c r="AC10" s="1043"/>
      <c r="AD10" s="1043"/>
      <c r="AE10" s="1044"/>
      <c r="AF10" s="1018" t="s">
        <v>111</v>
      </c>
      <c r="AG10" s="1019"/>
      <c r="AH10" s="1019"/>
      <c r="AI10" s="1019"/>
      <c r="AJ10" s="1020"/>
      <c r="AK10" s="1085">
        <v>11</v>
      </c>
      <c r="AL10" s="1086"/>
      <c r="AM10" s="1086"/>
      <c r="AN10" s="1086"/>
      <c r="AO10" s="1086"/>
      <c r="AP10" s="1086" t="s">
        <v>552</v>
      </c>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563</v>
      </c>
      <c r="BT10" s="1014"/>
      <c r="BU10" s="1014"/>
      <c r="BV10" s="1014"/>
      <c r="BW10" s="1014"/>
      <c r="BX10" s="1014"/>
      <c r="BY10" s="1014"/>
      <c r="BZ10" s="1014"/>
      <c r="CA10" s="1014"/>
      <c r="CB10" s="1014"/>
      <c r="CC10" s="1014"/>
      <c r="CD10" s="1014"/>
      <c r="CE10" s="1014"/>
      <c r="CF10" s="1014"/>
      <c r="CG10" s="1015"/>
      <c r="CH10" s="988">
        <v>2</v>
      </c>
      <c r="CI10" s="989"/>
      <c r="CJ10" s="989"/>
      <c r="CK10" s="989"/>
      <c r="CL10" s="990"/>
      <c r="CM10" s="988">
        <v>606</v>
      </c>
      <c r="CN10" s="989"/>
      <c r="CO10" s="989"/>
      <c r="CP10" s="989"/>
      <c r="CQ10" s="990"/>
      <c r="CR10" s="988">
        <v>5</v>
      </c>
      <c r="CS10" s="989"/>
      <c r="CT10" s="989"/>
      <c r="CU10" s="989"/>
      <c r="CV10" s="990"/>
      <c r="CW10" s="988" t="s">
        <v>564</v>
      </c>
      <c r="CX10" s="989"/>
      <c r="CY10" s="989"/>
      <c r="CZ10" s="989"/>
      <c r="DA10" s="990"/>
      <c r="DB10" s="988" t="s">
        <v>564</v>
      </c>
      <c r="DC10" s="989"/>
      <c r="DD10" s="989"/>
      <c r="DE10" s="989"/>
      <c r="DF10" s="990"/>
      <c r="DG10" s="988">
        <v>2197</v>
      </c>
      <c r="DH10" s="989"/>
      <c r="DI10" s="989"/>
      <c r="DJ10" s="989"/>
      <c r="DK10" s="990"/>
      <c r="DL10" s="988" t="s">
        <v>564</v>
      </c>
      <c r="DM10" s="989"/>
      <c r="DN10" s="989"/>
      <c r="DO10" s="989"/>
      <c r="DP10" s="990"/>
      <c r="DQ10" s="988" t="s">
        <v>564</v>
      </c>
      <c r="DR10" s="989"/>
      <c r="DS10" s="989"/>
      <c r="DT10" s="989"/>
      <c r="DU10" s="990"/>
      <c r="DV10" s="991"/>
      <c r="DW10" s="992"/>
      <c r="DX10" s="992"/>
      <c r="DY10" s="992"/>
      <c r="DZ10" s="993"/>
      <c r="EA10" s="207"/>
    </row>
    <row r="11" spans="1:131" s="208" customFormat="1" ht="26.25" customHeight="1">
      <c r="A11" s="214">
        <v>5</v>
      </c>
      <c r="B11" s="1036" t="s">
        <v>369</v>
      </c>
      <c r="C11" s="1037"/>
      <c r="D11" s="1037"/>
      <c r="E11" s="1037"/>
      <c r="F11" s="1037"/>
      <c r="G11" s="1037"/>
      <c r="H11" s="1037"/>
      <c r="I11" s="1037"/>
      <c r="J11" s="1037"/>
      <c r="K11" s="1037"/>
      <c r="L11" s="1037"/>
      <c r="M11" s="1037"/>
      <c r="N11" s="1037"/>
      <c r="O11" s="1037"/>
      <c r="P11" s="1038"/>
      <c r="Q11" s="1042">
        <v>40</v>
      </c>
      <c r="R11" s="1043"/>
      <c r="S11" s="1043"/>
      <c r="T11" s="1043"/>
      <c r="U11" s="1043"/>
      <c r="V11" s="1043">
        <v>31</v>
      </c>
      <c r="W11" s="1043"/>
      <c r="X11" s="1043"/>
      <c r="Y11" s="1043"/>
      <c r="Z11" s="1043"/>
      <c r="AA11" s="1043">
        <v>9</v>
      </c>
      <c r="AB11" s="1043"/>
      <c r="AC11" s="1043"/>
      <c r="AD11" s="1043"/>
      <c r="AE11" s="1044"/>
      <c r="AF11" s="1018">
        <v>9</v>
      </c>
      <c r="AG11" s="1019"/>
      <c r="AH11" s="1019"/>
      <c r="AI11" s="1019"/>
      <c r="AJ11" s="1020"/>
      <c r="AK11" s="1085" t="s">
        <v>554</v>
      </c>
      <c r="AL11" s="1086"/>
      <c r="AM11" s="1086"/>
      <c r="AN11" s="1086"/>
      <c r="AO11" s="1086"/>
      <c r="AP11" s="1086" t="s">
        <v>552</v>
      </c>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t="s">
        <v>370</v>
      </c>
      <c r="C12" s="1037"/>
      <c r="D12" s="1037"/>
      <c r="E12" s="1037"/>
      <c r="F12" s="1037"/>
      <c r="G12" s="1037"/>
      <c r="H12" s="1037"/>
      <c r="I12" s="1037"/>
      <c r="J12" s="1037"/>
      <c r="K12" s="1037"/>
      <c r="L12" s="1037"/>
      <c r="M12" s="1037"/>
      <c r="N12" s="1037"/>
      <c r="O12" s="1037"/>
      <c r="P12" s="1038"/>
      <c r="Q12" s="1042">
        <v>432</v>
      </c>
      <c r="R12" s="1043"/>
      <c r="S12" s="1043"/>
      <c r="T12" s="1043"/>
      <c r="U12" s="1043"/>
      <c r="V12" s="1043">
        <v>425</v>
      </c>
      <c r="W12" s="1043"/>
      <c r="X12" s="1043"/>
      <c r="Y12" s="1043"/>
      <c r="Z12" s="1043"/>
      <c r="AA12" s="1043">
        <v>7</v>
      </c>
      <c r="AB12" s="1043"/>
      <c r="AC12" s="1043"/>
      <c r="AD12" s="1043"/>
      <c r="AE12" s="1044"/>
      <c r="AF12" s="1018">
        <v>7</v>
      </c>
      <c r="AG12" s="1019"/>
      <c r="AH12" s="1019"/>
      <c r="AI12" s="1019"/>
      <c r="AJ12" s="1020"/>
      <c r="AK12" s="1085">
        <v>29</v>
      </c>
      <c r="AL12" s="1086"/>
      <c r="AM12" s="1086"/>
      <c r="AN12" s="1086"/>
      <c r="AO12" s="1086"/>
      <c r="AP12" s="1086">
        <v>532</v>
      </c>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t="s">
        <v>371</v>
      </c>
      <c r="C13" s="1037"/>
      <c r="D13" s="1037"/>
      <c r="E13" s="1037"/>
      <c r="F13" s="1037"/>
      <c r="G13" s="1037"/>
      <c r="H13" s="1037"/>
      <c r="I13" s="1037"/>
      <c r="J13" s="1037"/>
      <c r="K13" s="1037"/>
      <c r="L13" s="1037"/>
      <c r="M13" s="1037"/>
      <c r="N13" s="1037"/>
      <c r="O13" s="1037"/>
      <c r="P13" s="1038"/>
      <c r="Q13" s="1042">
        <v>899</v>
      </c>
      <c r="R13" s="1043"/>
      <c r="S13" s="1043"/>
      <c r="T13" s="1043"/>
      <c r="U13" s="1043"/>
      <c r="V13" s="1043">
        <v>879</v>
      </c>
      <c r="W13" s="1043"/>
      <c r="X13" s="1043"/>
      <c r="Y13" s="1043"/>
      <c r="Z13" s="1043"/>
      <c r="AA13" s="1043">
        <v>20</v>
      </c>
      <c r="AB13" s="1043"/>
      <c r="AC13" s="1043"/>
      <c r="AD13" s="1043"/>
      <c r="AE13" s="1044"/>
      <c r="AF13" s="1018">
        <v>20</v>
      </c>
      <c r="AG13" s="1019"/>
      <c r="AH13" s="1019"/>
      <c r="AI13" s="1019"/>
      <c r="AJ13" s="1020"/>
      <c r="AK13" s="1085">
        <v>284</v>
      </c>
      <c r="AL13" s="1086"/>
      <c r="AM13" s="1086"/>
      <c r="AN13" s="1086"/>
      <c r="AO13" s="1086"/>
      <c r="AP13" s="1086">
        <v>1920</v>
      </c>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t="s">
        <v>372</v>
      </c>
      <c r="C14" s="1037"/>
      <c r="D14" s="1037"/>
      <c r="E14" s="1037"/>
      <c r="F14" s="1037"/>
      <c r="G14" s="1037"/>
      <c r="H14" s="1037"/>
      <c r="I14" s="1037"/>
      <c r="J14" s="1037"/>
      <c r="K14" s="1037"/>
      <c r="L14" s="1037"/>
      <c r="M14" s="1037"/>
      <c r="N14" s="1037"/>
      <c r="O14" s="1037"/>
      <c r="P14" s="1038"/>
      <c r="Q14" s="1042">
        <v>202</v>
      </c>
      <c r="R14" s="1043"/>
      <c r="S14" s="1043"/>
      <c r="T14" s="1043"/>
      <c r="U14" s="1043"/>
      <c r="V14" s="1043">
        <v>202</v>
      </c>
      <c r="W14" s="1043"/>
      <c r="X14" s="1043"/>
      <c r="Y14" s="1043"/>
      <c r="Z14" s="1043"/>
      <c r="AA14" s="1043">
        <v>0</v>
      </c>
      <c r="AB14" s="1043"/>
      <c r="AC14" s="1043"/>
      <c r="AD14" s="1043"/>
      <c r="AE14" s="1044"/>
      <c r="AF14" s="1018">
        <v>0</v>
      </c>
      <c r="AG14" s="1019"/>
      <c r="AH14" s="1019"/>
      <c r="AI14" s="1019"/>
      <c r="AJ14" s="1020"/>
      <c r="AK14" s="1085">
        <v>29</v>
      </c>
      <c r="AL14" s="1086"/>
      <c r="AM14" s="1086"/>
      <c r="AN14" s="1086"/>
      <c r="AO14" s="1086"/>
      <c r="AP14" s="1086">
        <v>250</v>
      </c>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373</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374</v>
      </c>
      <c r="B23" s="943" t="s">
        <v>375</v>
      </c>
      <c r="C23" s="944"/>
      <c r="D23" s="944"/>
      <c r="E23" s="944"/>
      <c r="F23" s="944"/>
      <c r="G23" s="944"/>
      <c r="H23" s="944"/>
      <c r="I23" s="944"/>
      <c r="J23" s="944"/>
      <c r="K23" s="944"/>
      <c r="L23" s="944"/>
      <c r="M23" s="944"/>
      <c r="N23" s="944"/>
      <c r="O23" s="944"/>
      <c r="P23" s="945"/>
      <c r="Q23" s="1067">
        <v>47199</v>
      </c>
      <c r="R23" s="1068"/>
      <c r="S23" s="1068"/>
      <c r="T23" s="1068"/>
      <c r="U23" s="1068"/>
      <c r="V23" s="1068">
        <v>46804</v>
      </c>
      <c r="W23" s="1068"/>
      <c r="X23" s="1068"/>
      <c r="Y23" s="1068"/>
      <c r="Z23" s="1068"/>
      <c r="AA23" s="1068">
        <v>395</v>
      </c>
      <c r="AB23" s="1068"/>
      <c r="AC23" s="1068"/>
      <c r="AD23" s="1068"/>
      <c r="AE23" s="1069"/>
      <c r="AF23" s="1070">
        <v>179</v>
      </c>
      <c r="AG23" s="1068"/>
      <c r="AH23" s="1068"/>
      <c r="AI23" s="1068"/>
      <c r="AJ23" s="1071"/>
      <c r="AK23" s="1072"/>
      <c r="AL23" s="1073"/>
      <c r="AM23" s="1073"/>
      <c r="AN23" s="1073"/>
      <c r="AO23" s="1073"/>
      <c r="AP23" s="1068">
        <v>55484</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376</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377</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378</v>
      </c>
      <c r="R26" s="1001"/>
      <c r="S26" s="1001"/>
      <c r="T26" s="1001"/>
      <c r="U26" s="1002"/>
      <c r="V26" s="1000" t="s">
        <v>379</v>
      </c>
      <c r="W26" s="1001"/>
      <c r="X26" s="1001"/>
      <c r="Y26" s="1001"/>
      <c r="Z26" s="1002"/>
      <c r="AA26" s="1000" t="s">
        <v>380</v>
      </c>
      <c r="AB26" s="1001"/>
      <c r="AC26" s="1001"/>
      <c r="AD26" s="1001"/>
      <c r="AE26" s="1001"/>
      <c r="AF26" s="1058" t="s">
        <v>381</v>
      </c>
      <c r="AG26" s="1007"/>
      <c r="AH26" s="1007"/>
      <c r="AI26" s="1007"/>
      <c r="AJ26" s="1059"/>
      <c r="AK26" s="1001" t="s">
        <v>382</v>
      </c>
      <c r="AL26" s="1001"/>
      <c r="AM26" s="1001"/>
      <c r="AN26" s="1001"/>
      <c r="AO26" s="1002"/>
      <c r="AP26" s="1000" t="s">
        <v>383</v>
      </c>
      <c r="AQ26" s="1001"/>
      <c r="AR26" s="1001"/>
      <c r="AS26" s="1001"/>
      <c r="AT26" s="1002"/>
      <c r="AU26" s="1000" t="s">
        <v>384</v>
      </c>
      <c r="AV26" s="1001"/>
      <c r="AW26" s="1001"/>
      <c r="AX26" s="1001"/>
      <c r="AY26" s="1002"/>
      <c r="AZ26" s="1000" t="s">
        <v>385</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386</v>
      </c>
      <c r="C28" s="1050"/>
      <c r="D28" s="1050"/>
      <c r="E28" s="1050"/>
      <c r="F28" s="1050"/>
      <c r="G28" s="1050"/>
      <c r="H28" s="1050"/>
      <c r="I28" s="1050"/>
      <c r="J28" s="1050"/>
      <c r="K28" s="1050"/>
      <c r="L28" s="1050"/>
      <c r="M28" s="1050"/>
      <c r="N28" s="1050"/>
      <c r="O28" s="1050"/>
      <c r="P28" s="1051"/>
      <c r="Q28" s="1052">
        <v>14466</v>
      </c>
      <c r="R28" s="1053"/>
      <c r="S28" s="1053"/>
      <c r="T28" s="1053"/>
      <c r="U28" s="1053"/>
      <c r="V28" s="1053">
        <v>14249</v>
      </c>
      <c r="W28" s="1053"/>
      <c r="X28" s="1053"/>
      <c r="Y28" s="1053"/>
      <c r="Z28" s="1053"/>
      <c r="AA28" s="1053">
        <v>217</v>
      </c>
      <c r="AB28" s="1053"/>
      <c r="AC28" s="1053"/>
      <c r="AD28" s="1053"/>
      <c r="AE28" s="1054"/>
      <c r="AF28" s="1055">
        <v>217</v>
      </c>
      <c r="AG28" s="1053"/>
      <c r="AH28" s="1053"/>
      <c r="AI28" s="1053"/>
      <c r="AJ28" s="1056"/>
      <c r="AK28" s="1057">
        <v>831</v>
      </c>
      <c r="AL28" s="1045"/>
      <c r="AM28" s="1045"/>
      <c r="AN28" s="1045"/>
      <c r="AO28" s="1045"/>
      <c r="AP28" s="1045" t="s">
        <v>553</v>
      </c>
      <c r="AQ28" s="1045"/>
      <c r="AR28" s="1045"/>
      <c r="AS28" s="1045"/>
      <c r="AT28" s="1045"/>
      <c r="AU28" s="1045" t="s">
        <v>553</v>
      </c>
      <c r="AV28" s="1045"/>
      <c r="AW28" s="1045"/>
      <c r="AX28" s="1045"/>
      <c r="AY28" s="1045"/>
      <c r="AZ28" s="1046" t="s">
        <v>553</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387</v>
      </c>
      <c r="C29" s="1037"/>
      <c r="D29" s="1037"/>
      <c r="E29" s="1037"/>
      <c r="F29" s="1037"/>
      <c r="G29" s="1037"/>
      <c r="H29" s="1037"/>
      <c r="I29" s="1037"/>
      <c r="J29" s="1037"/>
      <c r="K29" s="1037"/>
      <c r="L29" s="1037"/>
      <c r="M29" s="1037"/>
      <c r="N29" s="1037"/>
      <c r="O29" s="1037"/>
      <c r="P29" s="1038"/>
      <c r="Q29" s="1042">
        <v>8926</v>
      </c>
      <c r="R29" s="1043"/>
      <c r="S29" s="1043"/>
      <c r="T29" s="1043"/>
      <c r="U29" s="1043"/>
      <c r="V29" s="1043">
        <v>8808</v>
      </c>
      <c r="W29" s="1043"/>
      <c r="X29" s="1043"/>
      <c r="Y29" s="1043"/>
      <c r="Z29" s="1043"/>
      <c r="AA29" s="1043">
        <v>117</v>
      </c>
      <c r="AB29" s="1043"/>
      <c r="AC29" s="1043"/>
      <c r="AD29" s="1043"/>
      <c r="AE29" s="1044"/>
      <c r="AF29" s="1018">
        <v>117</v>
      </c>
      <c r="AG29" s="1019"/>
      <c r="AH29" s="1019"/>
      <c r="AI29" s="1019"/>
      <c r="AJ29" s="1020"/>
      <c r="AK29" s="979">
        <v>1260</v>
      </c>
      <c r="AL29" s="970"/>
      <c r="AM29" s="970"/>
      <c r="AN29" s="970"/>
      <c r="AO29" s="970"/>
      <c r="AP29" s="970" t="s">
        <v>553</v>
      </c>
      <c r="AQ29" s="970"/>
      <c r="AR29" s="970"/>
      <c r="AS29" s="970"/>
      <c r="AT29" s="970"/>
      <c r="AU29" s="970" t="s">
        <v>553</v>
      </c>
      <c r="AV29" s="970"/>
      <c r="AW29" s="970"/>
      <c r="AX29" s="970"/>
      <c r="AY29" s="970"/>
      <c r="AZ29" s="1041" t="s">
        <v>553</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388</v>
      </c>
      <c r="C30" s="1037"/>
      <c r="D30" s="1037"/>
      <c r="E30" s="1037"/>
      <c r="F30" s="1037"/>
      <c r="G30" s="1037"/>
      <c r="H30" s="1037"/>
      <c r="I30" s="1037"/>
      <c r="J30" s="1037"/>
      <c r="K30" s="1037"/>
      <c r="L30" s="1037"/>
      <c r="M30" s="1037"/>
      <c r="N30" s="1037"/>
      <c r="O30" s="1037"/>
      <c r="P30" s="1038"/>
      <c r="Q30" s="1042">
        <v>1456</v>
      </c>
      <c r="R30" s="1043"/>
      <c r="S30" s="1043"/>
      <c r="T30" s="1043"/>
      <c r="U30" s="1043"/>
      <c r="V30" s="1043">
        <v>1422</v>
      </c>
      <c r="W30" s="1043"/>
      <c r="X30" s="1043"/>
      <c r="Y30" s="1043"/>
      <c r="Z30" s="1043"/>
      <c r="AA30" s="1043">
        <v>35</v>
      </c>
      <c r="AB30" s="1043"/>
      <c r="AC30" s="1043"/>
      <c r="AD30" s="1043"/>
      <c r="AE30" s="1044"/>
      <c r="AF30" s="1018">
        <v>35</v>
      </c>
      <c r="AG30" s="1019"/>
      <c r="AH30" s="1019"/>
      <c r="AI30" s="1019"/>
      <c r="AJ30" s="1020"/>
      <c r="AK30" s="979">
        <v>263</v>
      </c>
      <c r="AL30" s="970"/>
      <c r="AM30" s="970"/>
      <c r="AN30" s="970"/>
      <c r="AO30" s="970"/>
      <c r="AP30" s="970" t="s">
        <v>555</v>
      </c>
      <c r="AQ30" s="970"/>
      <c r="AR30" s="970"/>
      <c r="AS30" s="970"/>
      <c r="AT30" s="970"/>
      <c r="AU30" s="970" t="s">
        <v>555</v>
      </c>
      <c r="AV30" s="970"/>
      <c r="AW30" s="970"/>
      <c r="AX30" s="970"/>
      <c r="AY30" s="970"/>
      <c r="AZ30" s="1041" t="s">
        <v>555</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389</v>
      </c>
      <c r="C31" s="1037"/>
      <c r="D31" s="1037"/>
      <c r="E31" s="1037"/>
      <c r="F31" s="1037"/>
      <c r="G31" s="1037"/>
      <c r="H31" s="1037"/>
      <c r="I31" s="1037"/>
      <c r="J31" s="1037"/>
      <c r="K31" s="1037"/>
      <c r="L31" s="1037"/>
      <c r="M31" s="1037"/>
      <c r="N31" s="1037"/>
      <c r="O31" s="1037"/>
      <c r="P31" s="1038"/>
      <c r="Q31" s="1042">
        <v>2505</v>
      </c>
      <c r="R31" s="1043"/>
      <c r="S31" s="1043"/>
      <c r="T31" s="1043"/>
      <c r="U31" s="1043"/>
      <c r="V31" s="1043">
        <v>2201</v>
      </c>
      <c r="W31" s="1043"/>
      <c r="X31" s="1043"/>
      <c r="Y31" s="1043"/>
      <c r="Z31" s="1043"/>
      <c r="AA31" s="1043">
        <v>304</v>
      </c>
      <c r="AB31" s="1043"/>
      <c r="AC31" s="1043"/>
      <c r="AD31" s="1043"/>
      <c r="AE31" s="1044"/>
      <c r="AF31" s="1018">
        <v>3053</v>
      </c>
      <c r="AG31" s="1019"/>
      <c r="AH31" s="1019"/>
      <c r="AI31" s="1019"/>
      <c r="AJ31" s="1020"/>
      <c r="AK31" s="979">
        <v>12</v>
      </c>
      <c r="AL31" s="970"/>
      <c r="AM31" s="970"/>
      <c r="AN31" s="970"/>
      <c r="AO31" s="970"/>
      <c r="AP31" s="970">
        <v>1692</v>
      </c>
      <c r="AQ31" s="970"/>
      <c r="AR31" s="970"/>
      <c r="AS31" s="970"/>
      <c r="AT31" s="970"/>
      <c r="AU31" s="970" t="s">
        <v>553</v>
      </c>
      <c r="AV31" s="970"/>
      <c r="AW31" s="970"/>
      <c r="AX31" s="970"/>
      <c r="AY31" s="970"/>
      <c r="AZ31" s="1041" t="s">
        <v>553</v>
      </c>
      <c r="BA31" s="1041"/>
      <c r="BB31" s="1041"/>
      <c r="BC31" s="1041"/>
      <c r="BD31" s="1041"/>
      <c r="BE31" s="1031" t="s">
        <v>390</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391</v>
      </c>
      <c r="C32" s="1037"/>
      <c r="D32" s="1037"/>
      <c r="E32" s="1037"/>
      <c r="F32" s="1037"/>
      <c r="G32" s="1037"/>
      <c r="H32" s="1037"/>
      <c r="I32" s="1037"/>
      <c r="J32" s="1037"/>
      <c r="K32" s="1037"/>
      <c r="L32" s="1037"/>
      <c r="M32" s="1037"/>
      <c r="N32" s="1037"/>
      <c r="O32" s="1037"/>
      <c r="P32" s="1038"/>
      <c r="Q32" s="1042">
        <v>44</v>
      </c>
      <c r="R32" s="1043"/>
      <c r="S32" s="1043"/>
      <c r="T32" s="1043"/>
      <c r="U32" s="1043"/>
      <c r="V32" s="1043">
        <v>34</v>
      </c>
      <c r="W32" s="1043"/>
      <c r="X32" s="1043"/>
      <c r="Y32" s="1043"/>
      <c r="Z32" s="1043"/>
      <c r="AA32" s="1043">
        <v>10</v>
      </c>
      <c r="AB32" s="1043"/>
      <c r="AC32" s="1043"/>
      <c r="AD32" s="1043"/>
      <c r="AE32" s="1044"/>
      <c r="AF32" s="1018">
        <v>541</v>
      </c>
      <c r="AG32" s="1019"/>
      <c r="AH32" s="1019"/>
      <c r="AI32" s="1019"/>
      <c r="AJ32" s="1020"/>
      <c r="AK32" s="979" t="s">
        <v>553</v>
      </c>
      <c r="AL32" s="970"/>
      <c r="AM32" s="970"/>
      <c r="AN32" s="970"/>
      <c r="AO32" s="970"/>
      <c r="AP32" s="970" t="s">
        <v>553</v>
      </c>
      <c r="AQ32" s="970"/>
      <c r="AR32" s="970"/>
      <c r="AS32" s="970"/>
      <c r="AT32" s="970"/>
      <c r="AU32" s="970" t="s">
        <v>553</v>
      </c>
      <c r="AV32" s="970"/>
      <c r="AW32" s="970"/>
      <c r="AX32" s="970"/>
      <c r="AY32" s="970"/>
      <c r="AZ32" s="1041" t="s">
        <v>553</v>
      </c>
      <c r="BA32" s="1041"/>
      <c r="BB32" s="1041"/>
      <c r="BC32" s="1041"/>
      <c r="BD32" s="1041"/>
      <c r="BE32" s="1031" t="s">
        <v>390</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392</v>
      </c>
      <c r="C33" s="1037"/>
      <c r="D33" s="1037"/>
      <c r="E33" s="1037"/>
      <c r="F33" s="1037"/>
      <c r="G33" s="1037"/>
      <c r="H33" s="1037"/>
      <c r="I33" s="1037"/>
      <c r="J33" s="1037"/>
      <c r="K33" s="1037"/>
      <c r="L33" s="1037"/>
      <c r="M33" s="1037"/>
      <c r="N33" s="1037"/>
      <c r="O33" s="1037"/>
      <c r="P33" s="1038"/>
      <c r="Q33" s="1042">
        <v>5027</v>
      </c>
      <c r="R33" s="1043"/>
      <c r="S33" s="1043"/>
      <c r="T33" s="1043"/>
      <c r="U33" s="1043"/>
      <c r="V33" s="1043">
        <v>5002</v>
      </c>
      <c r="W33" s="1043"/>
      <c r="X33" s="1043"/>
      <c r="Y33" s="1043"/>
      <c r="Z33" s="1043"/>
      <c r="AA33" s="1043">
        <v>25</v>
      </c>
      <c r="AB33" s="1043"/>
      <c r="AC33" s="1043"/>
      <c r="AD33" s="1043"/>
      <c r="AE33" s="1044"/>
      <c r="AF33" s="1018">
        <v>0</v>
      </c>
      <c r="AG33" s="1019"/>
      <c r="AH33" s="1019"/>
      <c r="AI33" s="1019"/>
      <c r="AJ33" s="1020"/>
      <c r="AK33" s="979">
        <v>1562</v>
      </c>
      <c r="AL33" s="970"/>
      <c r="AM33" s="970"/>
      <c r="AN33" s="970"/>
      <c r="AO33" s="970"/>
      <c r="AP33" s="970">
        <v>22821</v>
      </c>
      <c r="AQ33" s="970"/>
      <c r="AR33" s="970"/>
      <c r="AS33" s="970"/>
      <c r="AT33" s="970"/>
      <c r="AU33" s="970">
        <v>20219</v>
      </c>
      <c r="AV33" s="970"/>
      <c r="AW33" s="970"/>
      <c r="AX33" s="970"/>
      <c r="AY33" s="970"/>
      <c r="AZ33" s="1041" t="s">
        <v>553</v>
      </c>
      <c r="BA33" s="1041"/>
      <c r="BB33" s="1041"/>
      <c r="BC33" s="1041"/>
      <c r="BD33" s="1041"/>
      <c r="BE33" s="1031" t="s">
        <v>393</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394</v>
      </c>
      <c r="C34" s="1037"/>
      <c r="D34" s="1037"/>
      <c r="E34" s="1037"/>
      <c r="F34" s="1037"/>
      <c r="G34" s="1037"/>
      <c r="H34" s="1037"/>
      <c r="I34" s="1037"/>
      <c r="J34" s="1037"/>
      <c r="K34" s="1037"/>
      <c r="L34" s="1037"/>
      <c r="M34" s="1037"/>
      <c r="N34" s="1037"/>
      <c r="O34" s="1037"/>
      <c r="P34" s="1038"/>
      <c r="Q34" s="1042">
        <v>871</v>
      </c>
      <c r="R34" s="1043"/>
      <c r="S34" s="1043"/>
      <c r="T34" s="1043"/>
      <c r="U34" s="1043"/>
      <c r="V34" s="1043">
        <v>871</v>
      </c>
      <c r="W34" s="1043"/>
      <c r="X34" s="1043"/>
      <c r="Y34" s="1043"/>
      <c r="Z34" s="1043"/>
      <c r="AA34" s="1043" t="s">
        <v>553</v>
      </c>
      <c r="AB34" s="1043"/>
      <c r="AC34" s="1043"/>
      <c r="AD34" s="1043"/>
      <c r="AE34" s="1044"/>
      <c r="AF34" s="1018" t="s">
        <v>395</v>
      </c>
      <c r="AG34" s="1019"/>
      <c r="AH34" s="1019"/>
      <c r="AI34" s="1019"/>
      <c r="AJ34" s="1020"/>
      <c r="AK34" s="979">
        <v>231</v>
      </c>
      <c r="AL34" s="970"/>
      <c r="AM34" s="970"/>
      <c r="AN34" s="970"/>
      <c r="AO34" s="970"/>
      <c r="AP34" s="970">
        <v>3685</v>
      </c>
      <c r="AQ34" s="970"/>
      <c r="AR34" s="970"/>
      <c r="AS34" s="970"/>
      <c r="AT34" s="970"/>
      <c r="AU34" s="970">
        <v>2455</v>
      </c>
      <c r="AV34" s="970"/>
      <c r="AW34" s="970"/>
      <c r="AX34" s="970"/>
      <c r="AY34" s="970"/>
      <c r="AZ34" s="1041" t="s">
        <v>555</v>
      </c>
      <c r="BA34" s="1041"/>
      <c r="BB34" s="1041"/>
      <c r="BC34" s="1041"/>
      <c r="BD34" s="1041"/>
      <c r="BE34" s="1031" t="s">
        <v>393</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t="s">
        <v>396</v>
      </c>
      <c r="C35" s="1037"/>
      <c r="D35" s="1037"/>
      <c r="E35" s="1037"/>
      <c r="F35" s="1037"/>
      <c r="G35" s="1037"/>
      <c r="H35" s="1037"/>
      <c r="I35" s="1037"/>
      <c r="J35" s="1037"/>
      <c r="K35" s="1037"/>
      <c r="L35" s="1037"/>
      <c r="M35" s="1037"/>
      <c r="N35" s="1037"/>
      <c r="O35" s="1037"/>
      <c r="P35" s="1038"/>
      <c r="Q35" s="1042">
        <v>31</v>
      </c>
      <c r="R35" s="1043"/>
      <c r="S35" s="1043"/>
      <c r="T35" s="1043"/>
      <c r="U35" s="1043"/>
      <c r="V35" s="1043">
        <v>31</v>
      </c>
      <c r="W35" s="1043"/>
      <c r="X35" s="1043"/>
      <c r="Y35" s="1043"/>
      <c r="Z35" s="1043"/>
      <c r="AA35" s="1043" t="s">
        <v>553</v>
      </c>
      <c r="AB35" s="1043"/>
      <c r="AC35" s="1043"/>
      <c r="AD35" s="1043"/>
      <c r="AE35" s="1044"/>
      <c r="AF35" s="1018" t="s">
        <v>395</v>
      </c>
      <c r="AG35" s="1019"/>
      <c r="AH35" s="1019"/>
      <c r="AI35" s="1019"/>
      <c r="AJ35" s="1020"/>
      <c r="AK35" s="979">
        <v>25</v>
      </c>
      <c r="AL35" s="970"/>
      <c r="AM35" s="970"/>
      <c r="AN35" s="970"/>
      <c r="AO35" s="970"/>
      <c r="AP35" s="970">
        <v>218</v>
      </c>
      <c r="AQ35" s="970"/>
      <c r="AR35" s="970"/>
      <c r="AS35" s="970"/>
      <c r="AT35" s="970"/>
      <c r="AU35" s="970">
        <v>217</v>
      </c>
      <c r="AV35" s="970"/>
      <c r="AW35" s="970"/>
      <c r="AX35" s="970"/>
      <c r="AY35" s="970"/>
      <c r="AZ35" s="1041" t="s">
        <v>553</v>
      </c>
      <c r="BA35" s="1041"/>
      <c r="BB35" s="1041"/>
      <c r="BC35" s="1041"/>
      <c r="BD35" s="1041"/>
      <c r="BE35" s="1031" t="s">
        <v>393</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t="s">
        <v>397</v>
      </c>
      <c r="C36" s="1037"/>
      <c r="D36" s="1037"/>
      <c r="E36" s="1037"/>
      <c r="F36" s="1037"/>
      <c r="G36" s="1037"/>
      <c r="H36" s="1037"/>
      <c r="I36" s="1037"/>
      <c r="J36" s="1037"/>
      <c r="K36" s="1037"/>
      <c r="L36" s="1037"/>
      <c r="M36" s="1037"/>
      <c r="N36" s="1037"/>
      <c r="O36" s="1037"/>
      <c r="P36" s="1038"/>
      <c r="Q36" s="1042">
        <v>34</v>
      </c>
      <c r="R36" s="1043"/>
      <c r="S36" s="1043"/>
      <c r="T36" s="1043"/>
      <c r="U36" s="1043"/>
      <c r="V36" s="1043">
        <v>2</v>
      </c>
      <c r="W36" s="1043"/>
      <c r="X36" s="1043"/>
      <c r="Y36" s="1043"/>
      <c r="Z36" s="1043"/>
      <c r="AA36" s="1043">
        <v>32</v>
      </c>
      <c r="AB36" s="1043"/>
      <c r="AC36" s="1043"/>
      <c r="AD36" s="1043"/>
      <c r="AE36" s="1044"/>
      <c r="AF36" s="1018">
        <v>32</v>
      </c>
      <c r="AG36" s="1019"/>
      <c r="AH36" s="1019"/>
      <c r="AI36" s="1019"/>
      <c r="AJ36" s="1020"/>
      <c r="AK36" s="979" t="s">
        <v>553</v>
      </c>
      <c r="AL36" s="970"/>
      <c r="AM36" s="970"/>
      <c r="AN36" s="970"/>
      <c r="AO36" s="970"/>
      <c r="AP36" s="970" t="s">
        <v>553</v>
      </c>
      <c r="AQ36" s="970"/>
      <c r="AR36" s="970"/>
      <c r="AS36" s="970"/>
      <c r="AT36" s="970"/>
      <c r="AU36" s="970" t="s">
        <v>553</v>
      </c>
      <c r="AV36" s="970"/>
      <c r="AW36" s="970"/>
      <c r="AX36" s="970"/>
      <c r="AY36" s="970"/>
      <c r="AZ36" s="1041" t="s">
        <v>555</v>
      </c>
      <c r="BA36" s="1041"/>
      <c r="BB36" s="1041"/>
      <c r="BC36" s="1041"/>
      <c r="BD36" s="1041"/>
      <c r="BE36" s="1031" t="s">
        <v>393</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374</v>
      </c>
      <c r="B63" s="943" t="s">
        <v>399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3994</v>
      </c>
      <c r="AG63" s="958"/>
      <c r="AH63" s="958"/>
      <c r="AI63" s="958"/>
      <c r="AJ63" s="1029"/>
      <c r="AK63" s="1030"/>
      <c r="AL63" s="962"/>
      <c r="AM63" s="962"/>
      <c r="AN63" s="962"/>
      <c r="AO63" s="962"/>
      <c r="AP63" s="958">
        <v>28417</v>
      </c>
      <c r="AQ63" s="958"/>
      <c r="AR63" s="958"/>
      <c r="AS63" s="958"/>
      <c r="AT63" s="958"/>
      <c r="AU63" s="958">
        <v>22891</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401</v>
      </c>
      <c r="B66" s="995"/>
      <c r="C66" s="995"/>
      <c r="D66" s="995"/>
      <c r="E66" s="995"/>
      <c r="F66" s="995"/>
      <c r="G66" s="995"/>
      <c r="H66" s="995"/>
      <c r="I66" s="995"/>
      <c r="J66" s="995"/>
      <c r="K66" s="995"/>
      <c r="L66" s="995"/>
      <c r="M66" s="995"/>
      <c r="N66" s="995"/>
      <c r="O66" s="995"/>
      <c r="P66" s="996"/>
      <c r="Q66" s="1000" t="s">
        <v>378</v>
      </c>
      <c r="R66" s="1001"/>
      <c r="S66" s="1001"/>
      <c r="T66" s="1001"/>
      <c r="U66" s="1002"/>
      <c r="V66" s="1000" t="s">
        <v>379</v>
      </c>
      <c r="W66" s="1001"/>
      <c r="X66" s="1001"/>
      <c r="Y66" s="1001"/>
      <c r="Z66" s="1002"/>
      <c r="AA66" s="1000" t="s">
        <v>380</v>
      </c>
      <c r="AB66" s="1001"/>
      <c r="AC66" s="1001"/>
      <c r="AD66" s="1001"/>
      <c r="AE66" s="1002"/>
      <c r="AF66" s="1006" t="s">
        <v>381</v>
      </c>
      <c r="AG66" s="1007"/>
      <c r="AH66" s="1007"/>
      <c r="AI66" s="1007"/>
      <c r="AJ66" s="1008"/>
      <c r="AK66" s="1000" t="s">
        <v>382</v>
      </c>
      <c r="AL66" s="995"/>
      <c r="AM66" s="995"/>
      <c r="AN66" s="995"/>
      <c r="AO66" s="996"/>
      <c r="AP66" s="1000" t="s">
        <v>383</v>
      </c>
      <c r="AQ66" s="1001"/>
      <c r="AR66" s="1001"/>
      <c r="AS66" s="1001"/>
      <c r="AT66" s="1002"/>
      <c r="AU66" s="1000" t="s">
        <v>402</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556</v>
      </c>
      <c r="C68" s="985"/>
      <c r="D68" s="985"/>
      <c r="E68" s="985"/>
      <c r="F68" s="985"/>
      <c r="G68" s="985"/>
      <c r="H68" s="985"/>
      <c r="I68" s="985"/>
      <c r="J68" s="985"/>
      <c r="K68" s="985"/>
      <c r="L68" s="985"/>
      <c r="M68" s="985"/>
      <c r="N68" s="985"/>
      <c r="O68" s="985"/>
      <c r="P68" s="986"/>
      <c r="Q68" s="987">
        <v>1010</v>
      </c>
      <c r="R68" s="981"/>
      <c r="S68" s="981"/>
      <c r="T68" s="981"/>
      <c r="U68" s="981"/>
      <c r="V68" s="981">
        <v>1010</v>
      </c>
      <c r="W68" s="981"/>
      <c r="X68" s="981"/>
      <c r="Y68" s="981"/>
      <c r="Z68" s="981"/>
      <c r="AA68" s="981">
        <v>0</v>
      </c>
      <c r="AB68" s="981"/>
      <c r="AC68" s="981"/>
      <c r="AD68" s="981"/>
      <c r="AE68" s="981"/>
      <c r="AF68" s="981">
        <v>0</v>
      </c>
      <c r="AG68" s="981"/>
      <c r="AH68" s="981"/>
      <c r="AI68" s="981"/>
      <c r="AJ68" s="981"/>
      <c r="AK68" s="981">
        <v>0</v>
      </c>
      <c r="AL68" s="981"/>
      <c r="AM68" s="981"/>
      <c r="AN68" s="981"/>
      <c r="AO68" s="981"/>
      <c r="AP68" s="981" t="s">
        <v>553</v>
      </c>
      <c r="AQ68" s="981"/>
      <c r="AR68" s="981"/>
      <c r="AS68" s="981"/>
      <c r="AT68" s="981"/>
      <c r="AU68" s="981" t="s">
        <v>553</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557</v>
      </c>
      <c r="C69" s="974"/>
      <c r="D69" s="974"/>
      <c r="E69" s="974"/>
      <c r="F69" s="974"/>
      <c r="G69" s="974"/>
      <c r="H69" s="974"/>
      <c r="I69" s="974"/>
      <c r="J69" s="974"/>
      <c r="K69" s="974"/>
      <c r="L69" s="974"/>
      <c r="M69" s="974"/>
      <c r="N69" s="974"/>
      <c r="O69" s="974"/>
      <c r="P69" s="975"/>
      <c r="Q69" s="976">
        <v>390063</v>
      </c>
      <c r="R69" s="970"/>
      <c r="S69" s="970"/>
      <c r="T69" s="970"/>
      <c r="U69" s="970"/>
      <c r="V69" s="970">
        <v>382629</v>
      </c>
      <c r="W69" s="970"/>
      <c r="X69" s="970"/>
      <c r="Y69" s="970"/>
      <c r="Z69" s="970"/>
      <c r="AA69" s="970">
        <v>7434</v>
      </c>
      <c r="AB69" s="970"/>
      <c r="AC69" s="970"/>
      <c r="AD69" s="970"/>
      <c r="AE69" s="970"/>
      <c r="AF69" s="970">
        <v>7434</v>
      </c>
      <c r="AG69" s="970"/>
      <c r="AH69" s="970"/>
      <c r="AI69" s="970"/>
      <c r="AJ69" s="970"/>
      <c r="AK69" s="970">
        <v>718</v>
      </c>
      <c r="AL69" s="970"/>
      <c r="AM69" s="970"/>
      <c r="AN69" s="970"/>
      <c r="AO69" s="970"/>
      <c r="AP69" s="970" t="s">
        <v>555</v>
      </c>
      <c r="AQ69" s="970"/>
      <c r="AR69" s="970"/>
      <c r="AS69" s="970"/>
      <c r="AT69" s="970"/>
      <c r="AU69" s="970" t="s">
        <v>553</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558</v>
      </c>
      <c r="C70" s="974"/>
      <c r="D70" s="974"/>
      <c r="E70" s="974"/>
      <c r="F70" s="974"/>
      <c r="G70" s="974"/>
      <c r="H70" s="974"/>
      <c r="I70" s="974"/>
      <c r="J70" s="974"/>
      <c r="K70" s="974"/>
      <c r="L70" s="974"/>
      <c r="M70" s="974"/>
      <c r="N70" s="974"/>
      <c r="O70" s="974"/>
      <c r="P70" s="975"/>
      <c r="Q70" s="976">
        <v>48034</v>
      </c>
      <c r="R70" s="970"/>
      <c r="S70" s="970"/>
      <c r="T70" s="970"/>
      <c r="U70" s="970"/>
      <c r="V70" s="970">
        <v>47205</v>
      </c>
      <c r="W70" s="970"/>
      <c r="X70" s="970"/>
      <c r="Y70" s="970"/>
      <c r="Z70" s="970"/>
      <c r="AA70" s="970">
        <v>829</v>
      </c>
      <c r="AB70" s="970"/>
      <c r="AC70" s="970"/>
      <c r="AD70" s="970"/>
      <c r="AE70" s="970"/>
      <c r="AF70" s="970">
        <v>4335</v>
      </c>
      <c r="AG70" s="970"/>
      <c r="AH70" s="970"/>
      <c r="AI70" s="970"/>
      <c r="AJ70" s="970"/>
      <c r="AK70" s="970" t="s">
        <v>553</v>
      </c>
      <c r="AL70" s="970"/>
      <c r="AM70" s="970"/>
      <c r="AN70" s="970"/>
      <c r="AO70" s="970"/>
      <c r="AP70" s="970">
        <v>699</v>
      </c>
      <c r="AQ70" s="970"/>
      <c r="AR70" s="970"/>
      <c r="AS70" s="970"/>
      <c r="AT70" s="970"/>
      <c r="AU70" s="970" t="s">
        <v>553</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559</v>
      </c>
      <c r="C71" s="974"/>
      <c r="D71" s="974"/>
      <c r="E71" s="974"/>
      <c r="F71" s="974"/>
      <c r="G71" s="974"/>
      <c r="H71" s="974"/>
      <c r="I71" s="974"/>
      <c r="J71" s="974"/>
      <c r="K71" s="974"/>
      <c r="L71" s="974"/>
      <c r="M71" s="974"/>
      <c r="N71" s="974"/>
      <c r="O71" s="974"/>
      <c r="P71" s="975"/>
      <c r="Q71" s="976">
        <v>6985</v>
      </c>
      <c r="R71" s="970"/>
      <c r="S71" s="970"/>
      <c r="T71" s="970"/>
      <c r="U71" s="970"/>
      <c r="V71" s="970">
        <v>6850</v>
      </c>
      <c r="W71" s="970"/>
      <c r="X71" s="970"/>
      <c r="Y71" s="970"/>
      <c r="Z71" s="970"/>
      <c r="AA71" s="970">
        <v>134</v>
      </c>
      <c r="AB71" s="970"/>
      <c r="AC71" s="970"/>
      <c r="AD71" s="970"/>
      <c r="AE71" s="970"/>
      <c r="AF71" s="970">
        <v>134</v>
      </c>
      <c r="AG71" s="970"/>
      <c r="AH71" s="970"/>
      <c r="AI71" s="970"/>
      <c r="AJ71" s="970"/>
      <c r="AK71" s="970" t="s">
        <v>566</v>
      </c>
      <c r="AL71" s="970"/>
      <c r="AM71" s="970"/>
      <c r="AN71" s="970"/>
      <c r="AO71" s="970"/>
      <c r="AP71" s="970" t="s">
        <v>566</v>
      </c>
      <c r="AQ71" s="970"/>
      <c r="AR71" s="970"/>
      <c r="AS71" s="970"/>
      <c r="AT71" s="970"/>
      <c r="AU71" s="970" t="s">
        <v>566</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374</v>
      </c>
      <c r="B88" s="943" t="s">
        <v>403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11904</v>
      </c>
      <c r="AG88" s="958"/>
      <c r="AH88" s="958"/>
      <c r="AI88" s="958"/>
      <c r="AJ88" s="958"/>
      <c r="AK88" s="962"/>
      <c r="AL88" s="962"/>
      <c r="AM88" s="962"/>
      <c r="AN88" s="962"/>
      <c r="AO88" s="962"/>
      <c r="AP88" s="958">
        <v>699</v>
      </c>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943" t="s">
        <v>404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530</v>
      </c>
      <c r="CS102" s="950"/>
      <c r="CT102" s="950"/>
      <c r="CU102" s="950"/>
      <c r="CV102" s="951"/>
      <c r="CW102" s="949">
        <v>38</v>
      </c>
      <c r="CX102" s="950"/>
      <c r="CY102" s="950"/>
      <c r="CZ102" s="950"/>
      <c r="DA102" s="951"/>
      <c r="DB102" s="949" t="s">
        <v>567</v>
      </c>
      <c r="DC102" s="950"/>
      <c r="DD102" s="950"/>
      <c r="DE102" s="950"/>
      <c r="DF102" s="951"/>
      <c r="DG102" s="949">
        <v>2197</v>
      </c>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411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412</v>
      </c>
      <c r="AB109" s="893"/>
      <c r="AC109" s="893"/>
      <c r="AD109" s="893"/>
      <c r="AE109" s="894"/>
      <c r="AF109" s="895" t="s">
        <v>287</v>
      </c>
      <c r="AG109" s="893"/>
      <c r="AH109" s="893"/>
      <c r="AI109" s="893"/>
      <c r="AJ109" s="894"/>
      <c r="AK109" s="895" t="s">
        <v>286</v>
      </c>
      <c r="AL109" s="893"/>
      <c r="AM109" s="893"/>
      <c r="AN109" s="893"/>
      <c r="AO109" s="894"/>
      <c r="AP109" s="895" t="s">
        <v>413</v>
      </c>
      <c r="AQ109" s="893"/>
      <c r="AR109" s="893"/>
      <c r="AS109" s="893"/>
      <c r="AT109" s="924"/>
      <c r="AU109" s="892" t="s">
        <v>411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412</v>
      </c>
      <c r="BR109" s="893"/>
      <c r="BS109" s="893"/>
      <c r="BT109" s="893"/>
      <c r="BU109" s="894"/>
      <c r="BV109" s="895" t="s">
        <v>287</v>
      </c>
      <c r="BW109" s="893"/>
      <c r="BX109" s="893"/>
      <c r="BY109" s="893"/>
      <c r="BZ109" s="894"/>
      <c r="CA109" s="895" t="s">
        <v>286</v>
      </c>
      <c r="CB109" s="893"/>
      <c r="CC109" s="893"/>
      <c r="CD109" s="893"/>
      <c r="CE109" s="894"/>
      <c r="CF109" s="931" t="s">
        <v>413</v>
      </c>
      <c r="CG109" s="931"/>
      <c r="CH109" s="931"/>
      <c r="CI109" s="931"/>
      <c r="CJ109" s="931"/>
      <c r="CK109" s="895" t="s">
        <v>414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412</v>
      </c>
      <c r="DH109" s="893"/>
      <c r="DI109" s="893"/>
      <c r="DJ109" s="893"/>
      <c r="DK109" s="894"/>
      <c r="DL109" s="895" t="s">
        <v>287</v>
      </c>
      <c r="DM109" s="893"/>
      <c r="DN109" s="893"/>
      <c r="DO109" s="893"/>
      <c r="DP109" s="894"/>
      <c r="DQ109" s="895" t="s">
        <v>286</v>
      </c>
      <c r="DR109" s="893"/>
      <c r="DS109" s="893"/>
      <c r="DT109" s="893"/>
      <c r="DU109" s="894"/>
      <c r="DV109" s="895" t="s">
        <v>413</v>
      </c>
      <c r="DW109" s="893"/>
      <c r="DX109" s="893"/>
      <c r="DY109" s="893"/>
      <c r="DZ109" s="924"/>
    </row>
    <row r="110" spans="1:131" s="199" customFormat="1" ht="26.25" customHeight="1">
      <c r="A110" s="795" t="s">
        <v>415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6556930</v>
      </c>
      <c r="AB110" s="886"/>
      <c r="AC110" s="886"/>
      <c r="AD110" s="886"/>
      <c r="AE110" s="887"/>
      <c r="AF110" s="888">
        <v>6149395</v>
      </c>
      <c r="AG110" s="886"/>
      <c r="AH110" s="886"/>
      <c r="AI110" s="886"/>
      <c r="AJ110" s="887"/>
      <c r="AK110" s="888">
        <v>5903386</v>
      </c>
      <c r="AL110" s="886"/>
      <c r="AM110" s="886"/>
      <c r="AN110" s="886"/>
      <c r="AO110" s="887"/>
      <c r="AP110" s="889">
        <v>26.5</v>
      </c>
      <c r="AQ110" s="890"/>
      <c r="AR110" s="890"/>
      <c r="AS110" s="890"/>
      <c r="AT110" s="891"/>
      <c r="AU110" s="925" t="s">
        <v>60</v>
      </c>
      <c r="AV110" s="926"/>
      <c r="AW110" s="926"/>
      <c r="AX110" s="926"/>
      <c r="AY110" s="926"/>
      <c r="AZ110" s="851" t="s">
        <v>416</v>
      </c>
      <c r="BA110" s="796"/>
      <c r="BB110" s="796"/>
      <c r="BC110" s="796"/>
      <c r="BD110" s="796"/>
      <c r="BE110" s="796"/>
      <c r="BF110" s="796"/>
      <c r="BG110" s="796"/>
      <c r="BH110" s="796"/>
      <c r="BI110" s="796"/>
      <c r="BJ110" s="796"/>
      <c r="BK110" s="796"/>
      <c r="BL110" s="796"/>
      <c r="BM110" s="796"/>
      <c r="BN110" s="796"/>
      <c r="BO110" s="796"/>
      <c r="BP110" s="797"/>
      <c r="BQ110" s="852">
        <v>57005869</v>
      </c>
      <c r="BR110" s="833"/>
      <c r="BS110" s="833"/>
      <c r="BT110" s="833"/>
      <c r="BU110" s="833"/>
      <c r="BV110" s="833">
        <v>56061076</v>
      </c>
      <c r="BW110" s="833"/>
      <c r="BX110" s="833"/>
      <c r="BY110" s="833"/>
      <c r="BZ110" s="833"/>
      <c r="CA110" s="833">
        <v>55483976</v>
      </c>
      <c r="CB110" s="833"/>
      <c r="CC110" s="833"/>
      <c r="CD110" s="833"/>
      <c r="CE110" s="833"/>
      <c r="CF110" s="857">
        <v>248.7</v>
      </c>
      <c r="CG110" s="858"/>
      <c r="CH110" s="858"/>
      <c r="CI110" s="858"/>
      <c r="CJ110" s="858"/>
      <c r="CK110" s="921" t="s">
        <v>417</v>
      </c>
      <c r="CL110" s="807"/>
      <c r="CM110" s="882" t="s">
        <v>418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419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420</v>
      </c>
      <c r="BA111" s="738"/>
      <c r="BB111" s="738"/>
      <c r="BC111" s="738"/>
      <c r="BD111" s="738"/>
      <c r="BE111" s="738"/>
      <c r="BF111" s="738"/>
      <c r="BG111" s="738"/>
      <c r="BH111" s="738"/>
      <c r="BI111" s="738"/>
      <c r="BJ111" s="738"/>
      <c r="BK111" s="738"/>
      <c r="BL111" s="738"/>
      <c r="BM111" s="738"/>
      <c r="BN111" s="738"/>
      <c r="BO111" s="738"/>
      <c r="BP111" s="739"/>
      <c r="BQ111" s="804">
        <v>2360985</v>
      </c>
      <c r="BR111" s="805"/>
      <c r="BS111" s="805"/>
      <c r="BT111" s="805"/>
      <c r="BU111" s="805"/>
      <c r="BV111" s="805">
        <v>2494725</v>
      </c>
      <c r="BW111" s="805"/>
      <c r="BX111" s="805"/>
      <c r="BY111" s="805"/>
      <c r="BZ111" s="805"/>
      <c r="CA111" s="805">
        <v>2289654</v>
      </c>
      <c r="CB111" s="805"/>
      <c r="CC111" s="805"/>
      <c r="CD111" s="805"/>
      <c r="CE111" s="805"/>
      <c r="CF111" s="866">
        <v>10.3</v>
      </c>
      <c r="CG111" s="867"/>
      <c r="CH111" s="867"/>
      <c r="CI111" s="867"/>
      <c r="CJ111" s="867"/>
      <c r="CK111" s="922"/>
      <c r="CL111" s="809"/>
      <c r="CM111" s="812" t="s">
        <v>421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422</v>
      </c>
      <c r="B112" s="908"/>
      <c r="C112" s="738" t="s">
        <v>423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424</v>
      </c>
      <c r="BA112" s="738"/>
      <c r="BB112" s="738"/>
      <c r="BC112" s="738"/>
      <c r="BD112" s="738"/>
      <c r="BE112" s="738"/>
      <c r="BF112" s="738"/>
      <c r="BG112" s="738"/>
      <c r="BH112" s="738"/>
      <c r="BI112" s="738"/>
      <c r="BJ112" s="738"/>
      <c r="BK112" s="738"/>
      <c r="BL112" s="738"/>
      <c r="BM112" s="738"/>
      <c r="BN112" s="738"/>
      <c r="BO112" s="738"/>
      <c r="BP112" s="739"/>
      <c r="BQ112" s="804">
        <v>23202139</v>
      </c>
      <c r="BR112" s="805"/>
      <c r="BS112" s="805"/>
      <c r="BT112" s="805"/>
      <c r="BU112" s="805"/>
      <c r="BV112" s="805">
        <v>22970051</v>
      </c>
      <c r="BW112" s="805"/>
      <c r="BX112" s="805"/>
      <c r="BY112" s="805"/>
      <c r="BZ112" s="805"/>
      <c r="CA112" s="805">
        <v>22891103</v>
      </c>
      <c r="CB112" s="805"/>
      <c r="CC112" s="805"/>
      <c r="CD112" s="805"/>
      <c r="CE112" s="805"/>
      <c r="CF112" s="866">
        <v>102.6</v>
      </c>
      <c r="CG112" s="867"/>
      <c r="CH112" s="867"/>
      <c r="CI112" s="867"/>
      <c r="CJ112" s="867"/>
      <c r="CK112" s="922"/>
      <c r="CL112" s="809"/>
      <c r="CM112" s="812" t="s">
        <v>425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426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1530806</v>
      </c>
      <c r="AB113" s="914"/>
      <c r="AC113" s="914"/>
      <c r="AD113" s="914"/>
      <c r="AE113" s="915"/>
      <c r="AF113" s="916">
        <v>1431356</v>
      </c>
      <c r="AG113" s="914"/>
      <c r="AH113" s="914"/>
      <c r="AI113" s="914"/>
      <c r="AJ113" s="915"/>
      <c r="AK113" s="916">
        <v>1466205</v>
      </c>
      <c r="AL113" s="914"/>
      <c r="AM113" s="914"/>
      <c r="AN113" s="914"/>
      <c r="AO113" s="915"/>
      <c r="AP113" s="917">
        <v>6.6</v>
      </c>
      <c r="AQ113" s="918"/>
      <c r="AR113" s="918"/>
      <c r="AS113" s="918"/>
      <c r="AT113" s="919"/>
      <c r="AU113" s="927"/>
      <c r="AV113" s="928"/>
      <c r="AW113" s="928"/>
      <c r="AX113" s="928"/>
      <c r="AY113" s="928"/>
      <c r="AZ113" s="803" t="s">
        <v>427</v>
      </c>
      <c r="BA113" s="738"/>
      <c r="BB113" s="738"/>
      <c r="BC113" s="738"/>
      <c r="BD113" s="738"/>
      <c r="BE113" s="738"/>
      <c r="BF113" s="738"/>
      <c r="BG113" s="738"/>
      <c r="BH113" s="738"/>
      <c r="BI113" s="738"/>
      <c r="BJ113" s="738"/>
      <c r="BK113" s="738"/>
      <c r="BL113" s="738"/>
      <c r="BM113" s="738"/>
      <c r="BN113" s="738"/>
      <c r="BO113" s="738"/>
      <c r="BP113" s="739"/>
      <c r="BQ113" s="804" t="s">
        <v>111</v>
      </c>
      <c r="BR113" s="805"/>
      <c r="BS113" s="805"/>
      <c r="BT113" s="805"/>
      <c r="BU113" s="805"/>
      <c r="BV113" s="805" t="s">
        <v>111</v>
      </c>
      <c r="BW113" s="805"/>
      <c r="BX113" s="805"/>
      <c r="BY113" s="805"/>
      <c r="BZ113" s="805"/>
      <c r="CA113" s="805" t="s">
        <v>111</v>
      </c>
      <c r="CB113" s="805"/>
      <c r="CC113" s="805"/>
      <c r="CD113" s="805"/>
      <c r="CE113" s="805"/>
      <c r="CF113" s="866" t="s">
        <v>111</v>
      </c>
      <c r="CG113" s="867"/>
      <c r="CH113" s="867"/>
      <c r="CI113" s="867"/>
      <c r="CJ113" s="867"/>
      <c r="CK113" s="922"/>
      <c r="CL113" s="809"/>
      <c r="CM113" s="812" t="s">
        <v>428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429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111</v>
      </c>
      <c r="AB114" s="768"/>
      <c r="AC114" s="768"/>
      <c r="AD114" s="768"/>
      <c r="AE114" s="769"/>
      <c r="AF114" s="770" t="s">
        <v>111</v>
      </c>
      <c r="AG114" s="768"/>
      <c r="AH114" s="768"/>
      <c r="AI114" s="768"/>
      <c r="AJ114" s="769"/>
      <c r="AK114" s="770" t="s">
        <v>111</v>
      </c>
      <c r="AL114" s="768"/>
      <c r="AM114" s="768"/>
      <c r="AN114" s="768"/>
      <c r="AO114" s="769"/>
      <c r="AP114" s="815" t="s">
        <v>111</v>
      </c>
      <c r="AQ114" s="816"/>
      <c r="AR114" s="816"/>
      <c r="AS114" s="816"/>
      <c r="AT114" s="817"/>
      <c r="AU114" s="927"/>
      <c r="AV114" s="928"/>
      <c r="AW114" s="928"/>
      <c r="AX114" s="928"/>
      <c r="AY114" s="928"/>
      <c r="AZ114" s="803" t="s">
        <v>430</v>
      </c>
      <c r="BA114" s="738"/>
      <c r="BB114" s="738"/>
      <c r="BC114" s="738"/>
      <c r="BD114" s="738"/>
      <c r="BE114" s="738"/>
      <c r="BF114" s="738"/>
      <c r="BG114" s="738"/>
      <c r="BH114" s="738"/>
      <c r="BI114" s="738"/>
      <c r="BJ114" s="738"/>
      <c r="BK114" s="738"/>
      <c r="BL114" s="738"/>
      <c r="BM114" s="738"/>
      <c r="BN114" s="738"/>
      <c r="BO114" s="738"/>
      <c r="BP114" s="739"/>
      <c r="BQ114" s="804">
        <v>9155735</v>
      </c>
      <c r="BR114" s="805"/>
      <c r="BS114" s="805"/>
      <c r="BT114" s="805"/>
      <c r="BU114" s="805"/>
      <c r="BV114" s="805">
        <v>8734352</v>
      </c>
      <c r="BW114" s="805"/>
      <c r="BX114" s="805"/>
      <c r="BY114" s="805"/>
      <c r="BZ114" s="805"/>
      <c r="CA114" s="805">
        <v>8611840</v>
      </c>
      <c r="CB114" s="805"/>
      <c r="CC114" s="805"/>
      <c r="CD114" s="805"/>
      <c r="CE114" s="805"/>
      <c r="CF114" s="866">
        <v>38.6</v>
      </c>
      <c r="CG114" s="867"/>
      <c r="CH114" s="867"/>
      <c r="CI114" s="867"/>
      <c r="CJ114" s="867"/>
      <c r="CK114" s="922"/>
      <c r="CL114" s="809"/>
      <c r="CM114" s="812" t="s">
        <v>431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432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40156</v>
      </c>
      <c r="AB115" s="914"/>
      <c r="AC115" s="914"/>
      <c r="AD115" s="914"/>
      <c r="AE115" s="915"/>
      <c r="AF115" s="916">
        <v>40001</v>
      </c>
      <c r="AG115" s="914"/>
      <c r="AH115" s="914"/>
      <c r="AI115" s="914"/>
      <c r="AJ115" s="915"/>
      <c r="AK115" s="916">
        <v>10962</v>
      </c>
      <c r="AL115" s="914"/>
      <c r="AM115" s="914"/>
      <c r="AN115" s="914"/>
      <c r="AO115" s="915"/>
      <c r="AP115" s="917">
        <v>0</v>
      </c>
      <c r="AQ115" s="918"/>
      <c r="AR115" s="918"/>
      <c r="AS115" s="918"/>
      <c r="AT115" s="919"/>
      <c r="AU115" s="927"/>
      <c r="AV115" s="928"/>
      <c r="AW115" s="928"/>
      <c r="AX115" s="928"/>
      <c r="AY115" s="928"/>
      <c r="AZ115" s="803" t="s">
        <v>433</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434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2233813</v>
      </c>
      <c r="DH115" s="768"/>
      <c r="DI115" s="768"/>
      <c r="DJ115" s="768"/>
      <c r="DK115" s="769"/>
      <c r="DL115" s="770">
        <v>2408239</v>
      </c>
      <c r="DM115" s="768"/>
      <c r="DN115" s="768"/>
      <c r="DO115" s="768"/>
      <c r="DP115" s="769"/>
      <c r="DQ115" s="770">
        <v>2213100</v>
      </c>
      <c r="DR115" s="768"/>
      <c r="DS115" s="768"/>
      <c r="DT115" s="768"/>
      <c r="DU115" s="769"/>
      <c r="DV115" s="815">
        <v>9.9</v>
      </c>
      <c r="DW115" s="816"/>
      <c r="DX115" s="816"/>
      <c r="DY115" s="816"/>
      <c r="DZ115" s="817"/>
    </row>
    <row r="116" spans="1:130" s="199" customFormat="1" ht="26.25" customHeight="1">
      <c r="A116" s="911"/>
      <c r="B116" s="912"/>
      <c r="C116" s="871" t="s">
        <v>435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151</v>
      </c>
      <c r="AB116" s="768"/>
      <c r="AC116" s="768"/>
      <c r="AD116" s="768"/>
      <c r="AE116" s="769"/>
      <c r="AF116" s="770">
        <v>19</v>
      </c>
      <c r="AG116" s="768"/>
      <c r="AH116" s="768"/>
      <c r="AI116" s="768"/>
      <c r="AJ116" s="769"/>
      <c r="AK116" s="770">
        <v>975</v>
      </c>
      <c r="AL116" s="768"/>
      <c r="AM116" s="768"/>
      <c r="AN116" s="768"/>
      <c r="AO116" s="769"/>
      <c r="AP116" s="815">
        <v>0</v>
      </c>
      <c r="AQ116" s="816"/>
      <c r="AR116" s="816"/>
      <c r="AS116" s="816"/>
      <c r="AT116" s="817"/>
      <c r="AU116" s="927"/>
      <c r="AV116" s="928"/>
      <c r="AW116" s="928"/>
      <c r="AX116" s="928"/>
      <c r="AY116" s="928"/>
      <c r="AZ116" s="854" t="s">
        <v>436</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437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28800</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438</v>
      </c>
      <c r="Z117" s="894"/>
      <c r="AA117" s="899">
        <v>8128043</v>
      </c>
      <c r="AB117" s="900"/>
      <c r="AC117" s="900"/>
      <c r="AD117" s="900"/>
      <c r="AE117" s="901"/>
      <c r="AF117" s="902">
        <v>7620771</v>
      </c>
      <c r="AG117" s="900"/>
      <c r="AH117" s="900"/>
      <c r="AI117" s="900"/>
      <c r="AJ117" s="901"/>
      <c r="AK117" s="902">
        <v>7381528</v>
      </c>
      <c r="AL117" s="900"/>
      <c r="AM117" s="900"/>
      <c r="AN117" s="900"/>
      <c r="AO117" s="901"/>
      <c r="AP117" s="903"/>
      <c r="AQ117" s="904"/>
      <c r="AR117" s="904"/>
      <c r="AS117" s="904"/>
      <c r="AT117" s="905"/>
      <c r="AU117" s="927"/>
      <c r="AV117" s="928"/>
      <c r="AW117" s="928"/>
      <c r="AX117" s="928"/>
      <c r="AY117" s="928"/>
      <c r="AZ117" s="854" t="s">
        <v>439</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440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414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412</v>
      </c>
      <c r="AB118" s="893"/>
      <c r="AC118" s="893"/>
      <c r="AD118" s="893"/>
      <c r="AE118" s="894"/>
      <c r="AF118" s="895" t="s">
        <v>287</v>
      </c>
      <c r="AG118" s="893"/>
      <c r="AH118" s="893"/>
      <c r="AI118" s="893"/>
      <c r="AJ118" s="894"/>
      <c r="AK118" s="895" t="s">
        <v>286</v>
      </c>
      <c r="AL118" s="893"/>
      <c r="AM118" s="893"/>
      <c r="AN118" s="893"/>
      <c r="AO118" s="894"/>
      <c r="AP118" s="896" t="s">
        <v>413</v>
      </c>
      <c r="AQ118" s="897"/>
      <c r="AR118" s="897"/>
      <c r="AS118" s="897"/>
      <c r="AT118" s="898"/>
      <c r="AU118" s="927"/>
      <c r="AV118" s="928"/>
      <c r="AW118" s="928"/>
      <c r="AX118" s="928"/>
      <c r="AY118" s="928"/>
      <c r="AZ118" s="870" t="s">
        <v>441</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442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417</v>
      </c>
      <c r="B119" s="807"/>
      <c r="C119" s="882" t="s">
        <v>418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443</v>
      </c>
      <c r="BP119" s="869"/>
      <c r="BQ119" s="873">
        <v>91724728</v>
      </c>
      <c r="BR119" s="836"/>
      <c r="BS119" s="836"/>
      <c r="BT119" s="836"/>
      <c r="BU119" s="836"/>
      <c r="BV119" s="836">
        <v>90260204</v>
      </c>
      <c r="BW119" s="836"/>
      <c r="BX119" s="836"/>
      <c r="BY119" s="836"/>
      <c r="BZ119" s="836"/>
      <c r="CA119" s="836">
        <v>89276573</v>
      </c>
      <c r="CB119" s="836"/>
      <c r="CC119" s="836"/>
      <c r="CD119" s="836"/>
      <c r="CE119" s="836"/>
      <c r="CF119" s="734"/>
      <c r="CG119" s="735"/>
      <c r="CH119" s="735"/>
      <c r="CI119" s="735"/>
      <c r="CJ119" s="825"/>
      <c r="CK119" s="923"/>
      <c r="CL119" s="811"/>
      <c r="CM119" s="829" t="s">
        <v>444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98372</v>
      </c>
      <c r="DH119" s="751"/>
      <c r="DI119" s="751"/>
      <c r="DJ119" s="751"/>
      <c r="DK119" s="752"/>
      <c r="DL119" s="753">
        <v>86486</v>
      </c>
      <c r="DM119" s="751"/>
      <c r="DN119" s="751"/>
      <c r="DO119" s="751"/>
      <c r="DP119" s="752"/>
      <c r="DQ119" s="753">
        <v>76554</v>
      </c>
      <c r="DR119" s="751"/>
      <c r="DS119" s="751"/>
      <c r="DT119" s="751"/>
      <c r="DU119" s="752"/>
      <c r="DV119" s="839">
        <v>0.3</v>
      </c>
      <c r="DW119" s="840"/>
      <c r="DX119" s="840"/>
      <c r="DY119" s="840"/>
      <c r="DZ119" s="841"/>
    </row>
    <row r="120" spans="1:130" s="199" customFormat="1" ht="26.25" customHeight="1">
      <c r="A120" s="808"/>
      <c r="B120" s="809"/>
      <c r="C120" s="812" t="s">
        <v>421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445</v>
      </c>
      <c r="AV120" s="875"/>
      <c r="AW120" s="875"/>
      <c r="AX120" s="875"/>
      <c r="AY120" s="876"/>
      <c r="AZ120" s="851" t="s">
        <v>446</v>
      </c>
      <c r="BA120" s="796"/>
      <c r="BB120" s="796"/>
      <c r="BC120" s="796"/>
      <c r="BD120" s="796"/>
      <c r="BE120" s="796"/>
      <c r="BF120" s="796"/>
      <c r="BG120" s="796"/>
      <c r="BH120" s="796"/>
      <c r="BI120" s="796"/>
      <c r="BJ120" s="796"/>
      <c r="BK120" s="796"/>
      <c r="BL120" s="796"/>
      <c r="BM120" s="796"/>
      <c r="BN120" s="796"/>
      <c r="BO120" s="796"/>
      <c r="BP120" s="797"/>
      <c r="BQ120" s="852">
        <v>13413763</v>
      </c>
      <c r="BR120" s="833"/>
      <c r="BS120" s="833"/>
      <c r="BT120" s="833"/>
      <c r="BU120" s="833"/>
      <c r="BV120" s="833">
        <v>12542270</v>
      </c>
      <c r="BW120" s="833"/>
      <c r="BX120" s="833"/>
      <c r="BY120" s="833"/>
      <c r="BZ120" s="833"/>
      <c r="CA120" s="833">
        <v>13820162</v>
      </c>
      <c r="CB120" s="833"/>
      <c r="CC120" s="833"/>
      <c r="CD120" s="833"/>
      <c r="CE120" s="833"/>
      <c r="CF120" s="857">
        <v>61.9</v>
      </c>
      <c r="CG120" s="858"/>
      <c r="CH120" s="858"/>
      <c r="CI120" s="858"/>
      <c r="CJ120" s="858"/>
      <c r="CK120" s="859" t="s">
        <v>447</v>
      </c>
      <c r="CL120" s="843"/>
      <c r="CM120" s="843"/>
      <c r="CN120" s="843"/>
      <c r="CO120" s="844"/>
      <c r="CP120" s="863" t="s">
        <v>448</v>
      </c>
      <c r="CQ120" s="864"/>
      <c r="CR120" s="864"/>
      <c r="CS120" s="864"/>
      <c r="CT120" s="864"/>
      <c r="CU120" s="864"/>
      <c r="CV120" s="864"/>
      <c r="CW120" s="864"/>
      <c r="CX120" s="864"/>
      <c r="CY120" s="864"/>
      <c r="CZ120" s="864"/>
      <c r="DA120" s="864"/>
      <c r="DB120" s="864"/>
      <c r="DC120" s="864"/>
      <c r="DD120" s="864"/>
      <c r="DE120" s="864"/>
      <c r="DF120" s="865"/>
      <c r="DG120" s="852">
        <v>20612419</v>
      </c>
      <c r="DH120" s="833"/>
      <c r="DI120" s="833"/>
      <c r="DJ120" s="833"/>
      <c r="DK120" s="833"/>
      <c r="DL120" s="833">
        <v>20369982</v>
      </c>
      <c r="DM120" s="833"/>
      <c r="DN120" s="833"/>
      <c r="DO120" s="833"/>
      <c r="DP120" s="833"/>
      <c r="DQ120" s="833">
        <v>20219452</v>
      </c>
      <c r="DR120" s="833"/>
      <c r="DS120" s="833"/>
      <c r="DT120" s="833"/>
      <c r="DU120" s="833"/>
      <c r="DV120" s="834">
        <v>90.6</v>
      </c>
      <c r="DW120" s="834"/>
      <c r="DX120" s="834"/>
      <c r="DY120" s="834"/>
      <c r="DZ120" s="835"/>
    </row>
    <row r="121" spans="1:130" s="199" customFormat="1" ht="26.25" customHeight="1">
      <c r="A121" s="808"/>
      <c r="B121" s="809"/>
      <c r="C121" s="854" t="s">
        <v>449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450</v>
      </c>
      <c r="BA121" s="738"/>
      <c r="BB121" s="738"/>
      <c r="BC121" s="738"/>
      <c r="BD121" s="738"/>
      <c r="BE121" s="738"/>
      <c r="BF121" s="738"/>
      <c r="BG121" s="738"/>
      <c r="BH121" s="738"/>
      <c r="BI121" s="738"/>
      <c r="BJ121" s="738"/>
      <c r="BK121" s="738"/>
      <c r="BL121" s="738"/>
      <c r="BM121" s="738"/>
      <c r="BN121" s="738"/>
      <c r="BO121" s="738"/>
      <c r="BP121" s="739"/>
      <c r="BQ121" s="804">
        <v>9069150</v>
      </c>
      <c r="BR121" s="805"/>
      <c r="BS121" s="805"/>
      <c r="BT121" s="805"/>
      <c r="BU121" s="805"/>
      <c r="BV121" s="805">
        <v>8449154</v>
      </c>
      <c r="BW121" s="805"/>
      <c r="BX121" s="805"/>
      <c r="BY121" s="805"/>
      <c r="BZ121" s="805"/>
      <c r="CA121" s="805">
        <v>8486414</v>
      </c>
      <c r="CB121" s="805"/>
      <c r="CC121" s="805"/>
      <c r="CD121" s="805"/>
      <c r="CE121" s="805"/>
      <c r="CF121" s="866">
        <v>38</v>
      </c>
      <c r="CG121" s="867"/>
      <c r="CH121" s="867"/>
      <c r="CI121" s="867"/>
      <c r="CJ121" s="867"/>
      <c r="CK121" s="860"/>
      <c r="CL121" s="846"/>
      <c r="CM121" s="846"/>
      <c r="CN121" s="846"/>
      <c r="CO121" s="847"/>
      <c r="CP121" s="826" t="s">
        <v>451</v>
      </c>
      <c r="CQ121" s="827"/>
      <c r="CR121" s="827"/>
      <c r="CS121" s="827"/>
      <c r="CT121" s="827"/>
      <c r="CU121" s="827"/>
      <c r="CV121" s="827"/>
      <c r="CW121" s="827"/>
      <c r="CX121" s="827"/>
      <c r="CY121" s="827"/>
      <c r="CZ121" s="827"/>
      <c r="DA121" s="827"/>
      <c r="DB121" s="827"/>
      <c r="DC121" s="827"/>
      <c r="DD121" s="827"/>
      <c r="DE121" s="827"/>
      <c r="DF121" s="828"/>
      <c r="DG121" s="804">
        <v>2350467</v>
      </c>
      <c r="DH121" s="805"/>
      <c r="DI121" s="805"/>
      <c r="DJ121" s="805"/>
      <c r="DK121" s="805"/>
      <c r="DL121" s="805">
        <v>2372002</v>
      </c>
      <c r="DM121" s="805"/>
      <c r="DN121" s="805"/>
      <c r="DO121" s="805"/>
      <c r="DP121" s="805"/>
      <c r="DQ121" s="805">
        <v>2454502</v>
      </c>
      <c r="DR121" s="805"/>
      <c r="DS121" s="805"/>
      <c r="DT121" s="805"/>
      <c r="DU121" s="805"/>
      <c r="DV121" s="782">
        <v>11</v>
      </c>
      <c r="DW121" s="782"/>
      <c r="DX121" s="782"/>
      <c r="DY121" s="782"/>
      <c r="DZ121" s="783"/>
    </row>
    <row r="122" spans="1:130" s="199" customFormat="1" ht="26.25" customHeight="1">
      <c r="A122" s="808"/>
      <c r="B122" s="809"/>
      <c r="C122" s="812" t="s">
        <v>431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452</v>
      </c>
      <c r="BA122" s="871"/>
      <c r="BB122" s="871"/>
      <c r="BC122" s="871"/>
      <c r="BD122" s="871"/>
      <c r="BE122" s="871"/>
      <c r="BF122" s="871"/>
      <c r="BG122" s="871"/>
      <c r="BH122" s="871"/>
      <c r="BI122" s="871"/>
      <c r="BJ122" s="871"/>
      <c r="BK122" s="871"/>
      <c r="BL122" s="871"/>
      <c r="BM122" s="871"/>
      <c r="BN122" s="871"/>
      <c r="BO122" s="871"/>
      <c r="BP122" s="872"/>
      <c r="BQ122" s="873">
        <v>54244882</v>
      </c>
      <c r="BR122" s="836"/>
      <c r="BS122" s="836"/>
      <c r="BT122" s="836"/>
      <c r="BU122" s="836"/>
      <c r="BV122" s="836">
        <v>54828788</v>
      </c>
      <c r="BW122" s="836"/>
      <c r="BX122" s="836"/>
      <c r="BY122" s="836"/>
      <c r="BZ122" s="836"/>
      <c r="CA122" s="836">
        <v>54422549</v>
      </c>
      <c r="CB122" s="836"/>
      <c r="CC122" s="836"/>
      <c r="CD122" s="836"/>
      <c r="CE122" s="836"/>
      <c r="CF122" s="837">
        <v>243.9</v>
      </c>
      <c r="CG122" s="838"/>
      <c r="CH122" s="838"/>
      <c r="CI122" s="838"/>
      <c r="CJ122" s="838"/>
      <c r="CK122" s="860"/>
      <c r="CL122" s="846"/>
      <c r="CM122" s="846"/>
      <c r="CN122" s="846"/>
      <c r="CO122" s="847"/>
      <c r="CP122" s="826" t="s">
        <v>453</v>
      </c>
      <c r="CQ122" s="827"/>
      <c r="CR122" s="827"/>
      <c r="CS122" s="827"/>
      <c r="CT122" s="827"/>
      <c r="CU122" s="827"/>
      <c r="CV122" s="827"/>
      <c r="CW122" s="827"/>
      <c r="CX122" s="827"/>
      <c r="CY122" s="827"/>
      <c r="CZ122" s="827"/>
      <c r="DA122" s="827"/>
      <c r="DB122" s="827"/>
      <c r="DC122" s="827"/>
      <c r="DD122" s="827"/>
      <c r="DE122" s="827"/>
      <c r="DF122" s="828"/>
      <c r="DG122" s="804">
        <v>239253</v>
      </c>
      <c r="DH122" s="805"/>
      <c r="DI122" s="805"/>
      <c r="DJ122" s="805"/>
      <c r="DK122" s="805"/>
      <c r="DL122" s="805">
        <v>228067</v>
      </c>
      <c r="DM122" s="805"/>
      <c r="DN122" s="805"/>
      <c r="DO122" s="805"/>
      <c r="DP122" s="805"/>
      <c r="DQ122" s="805">
        <v>217149</v>
      </c>
      <c r="DR122" s="805"/>
      <c r="DS122" s="805"/>
      <c r="DT122" s="805"/>
      <c r="DU122" s="805"/>
      <c r="DV122" s="782">
        <v>1</v>
      </c>
      <c r="DW122" s="782"/>
      <c r="DX122" s="782"/>
      <c r="DY122" s="782"/>
      <c r="DZ122" s="783"/>
    </row>
    <row r="123" spans="1:130" s="199" customFormat="1" ht="26.25" customHeight="1">
      <c r="A123" s="808"/>
      <c r="B123" s="809"/>
      <c r="C123" s="812" t="s">
        <v>437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28800</v>
      </c>
      <c r="AB123" s="768"/>
      <c r="AC123" s="768"/>
      <c r="AD123" s="768"/>
      <c r="AE123" s="769"/>
      <c r="AF123" s="770">
        <v>28800</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454</v>
      </c>
      <c r="BP123" s="869"/>
      <c r="BQ123" s="823">
        <v>76727795</v>
      </c>
      <c r="BR123" s="824"/>
      <c r="BS123" s="824"/>
      <c r="BT123" s="824"/>
      <c r="BU123" s="824"/>
      <c r="BV123" s="824">
        <v>75820212</v>
      </c>
      <c r="BW123" s="824"/>
      <c r="BX123" s="824"/>
      <c r="BY123" s="824"/>
      <c r="BZ123" s="824"/>
      <c r="CA123" s="824">
        <v>76729125</v>
      </c>
      <c r="CB123" s="824"/>
      <c r="CC123" s="824"/>
      <c r="CD123" s="824"/>
      <c r="CE123" s="824"/>
      <c r="CF123" s="734"/>
      <c r="CG123" s="735"/>
      <c r="CH123" s="735"/>
      <c r="CI123" s="735"/>
      <c r="CJ123" s="825"/>
      <c r="CK123" s="860"/>
      <c r="CL123" s="846"/>
      <c r="CM123" s="846"/>
      <c r="CN123" s="846"/>
      <c r="CO123" s="847"/>
      <c r="CP123" s="826" t="s">
        <v>455</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440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456</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68.3</v>
      </c>
      <c r="BR124" s="822"/>
      <c r="BS124" s="822"/>
      <c r="BT124" s="822"/>
      <c r="BU124" s="822"/>
      <c r="BV124" s="822">
        <v>64.8</v>
      </c>
      <c r="BW124" s="822"/>
      <c r="BX124" s="822"/>
      <c r="BY124" s="822"/>
      <c r="BZ124" s="822"/>
      <c r="CA124" s="822">
        <v>56.2</v>
      </c>
      <c r="CB124" s="822"/>
      <c r="CC124" s="822"/>
      <c r="CD124" s="822"/>
      <c r="CE124" s="822"/>
      <c r="CF124" s="712"/>
      <c r="CG124" s="713"/>
      <c r="CH124" s="713"/>
      <c r="CI124" s="713"/>
      <c r="CJ124" s="853"/>
      <c r="CK124" s="861"/>
      <c r="CL124" s="861"/>
      <c r="CM124" s="861"/>
      <c r="CN124" s="861"/>
      <c r="CO124" s="862"/>
      <c r="CP124" s="826" t="s">
        <v>457</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442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458</v>
      </c>
      <c r="CL125" s="843"/>
      <c r="CM125" s="843"/>
      <c r="CN125" s="843"/>
      <c r="CO125" s="844"/>
      <c r="CP125" s="851" t="s">
        <v>459</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444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6227</v>
      </c>
      <c r="AB126" s="768"/>
      <c r="AC126" s="768"/>
      <c r="AD126" s="768"/>
      <c r="AE126" s="769"/>
      <c r="AF126" s="770">
        <v>6438</v>
      </c>
      <c r="AG126" s="768"/>
      <c r="AH126" s="768"/>
      <c r="AI126" s="768"/>
      <c r="AJ126" s="769"/>
      <c r="AK126" s="770">
        <v>6656</v>
      </c>
      <c r="AL126" s="768"/>
      <c r="AM126" s="768"/>
      <c r="AN126" s="768"/>
      <c r="AO126" s="769"/>
      <c r="AP126" s="815">
        <v>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460</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461</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5129</v>
      </c>
      <c r="AB127" s="768"/>
      <c r="AC127" s="768"/>
      <c r="AD127" s="768"/>
      <c r="AE127" s="769"/>
      <c r="AF127" s="770">
        <v>4763</v>
      </c>
      <c r="AG127" s="768"/>
      <c r="AH127" s="768"/>
      <c r="AI127" s="768"/>
      <c r="AJ127" s="769"/>
      <c r="AK127" s="770">
        <v>4306</v>
      </c>
      <c r="AL127" s="768"/>
      <c r="AM127" s="768"/>
      <c r="AN127" s="768"/>
      <c r="AO127" s="769"/>
      <c r="AP127" s="815">
        <v>0</v>
      </c>
      <c r="AQ127" s="816"/>
      <c r="AR127" s="816"/>
      <c r="AS127" s="816"/>
      <c r="AT127" s="817"/>
      <c r="AU127" s="235"/>
      <c r="AV127" s="235"/>
      <c r="AW127" s="235"/>
      <c r="AX127" s="832" t="s">
        <v>462</v>
      </c>
      <c r="AY127" s="800"/>
      <c r="AZ127" s="800"/>
      <c r="BA127" s="800"/>
      <c r="BB127" s="800"/>
      <c r="BC127" s="800"/>
      <c r="BD127" s="800"/>
      <c r="BE127" s="801"/>
      <c r="BF127" s="799" t="s">
        <v>463</v>
      </c>
      <c r="BG127" s="800"/>
      <c r="BH127" s="800"/>
      <c r="BI127" s="800"/>
      <c r="BJ127" s="800"/>
      <c r="BK127" s="800"/>
      <c r="BL127" s="801"/>
      <c r="BM127" s="799" t="s">
        <v>464</v>
      </c>
      <c r="BN127" s="800"/>
      <c r="BO127" s="800"/>
      <c r="BP127" s="800"/>
      <c r="BQ127" s="800"/>
      <c r="BR127" s="800"/>
      <c r="BS127" s="801"/>
      <c r="BT127" s="799" t="s">
        <v>465</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466</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467</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468</v>
      </c>
      <c r="X128" s="786"/>
      <c r="Y128" s="786"/>
      <c r="Z128" s="787"/>
      <c r="AA128" s="788">
        <v>936749</v>
      </c>
      <c r="AB128" s="789"/>
      <c r="AC128" s="789"/>
      <c r="AD128" s="789"/>
      <c r="AE128" s="790"/>
      <c r="AF128" s="791">
        <v>920075</v>
      </c>
      <c r="AG128" s="789"/>
      <c r="AH128" s="789"/>
      <c r="AI128" s="789"/>
      <c r="AJ128" s="790"/>
      <c r="AK128" s="791">
        <v>866682</v>
      </c>
      <c r="AL128" s="789"/>
      <c r="AM128" s="789"/>
      <c r="AN128" s="789"/>
      <c r="AO128" s="790"/>
      <c r="AP128" s="792"/>
      <c r="AQ128" s="793"/>
      <c r="AR128" s="793"/>
      <c r="AS128" s="793"/>
      <c r="AT128" s="794"/>
      <c r="AU128" s="235"/>
      <c r="AV128" s="235"/>
      <c r="AW128" s="235"/>
      <c r="AX128" s="795" t="s">
        <v>469</v>
      </c>
      <c r="AY128" s="796"/>
      <c r="AZ128" s="796"/>
      <c r="BA128" s="796"/>
      <c r="BB128" s="796"/>
      <c r="BC128" s="796"/>
      <c r="BD128" s="796"/>
      <c r="BE128" s="797"/>
      <c r="BF128" s="774" t="s">
        <v>111</v>
      </c>
      <c r="BG128" s="775"/>
      <c r="BH128" s="775"/>
      <c r="BI128" s="775"/>
      <c r="BJ128" s="775"/>
      <c r="BK128" s="775"/>
      <c r="BL128" s="798"/>
      <c r="BM128" s="774">
        <v>11.95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470</v>
      </c>
      <c r="CQ128" s="716"/>
      <c r="CR128" s="716"/>
      <c r="CS128" s="716"/>
      <c r="CT128" s="716"/>
      <c r="CU128" s="716"/>
      <c r="CV128" s="716"/>
      <c r="CW128" s="716"/>
      <c r="CX128" s="716"/>
      <c r="CY128" s="716"/>
      <c r="CZ128" s="716"/>
      <c r="DA128" s="716"/>
      <c r="DB128" s="716"/>
      <c r="DC128" s="716"/>
      <c r="DD128" s="716"/>
      <c r="DE128" s="716"/>
      <c r="DF128" s="717"/>
      <c r="DG128" s="778" t="s">
        <v>471</v>
      </c>
      <c r="DH128" s="779"/>
      <c r="DI128" s="779"/>
      <c r="DJ128" s="779"/>
      <c r="DK128" s="779"/>
      <c r="DL128" s="779" t="s">
        <v>472</v>
      </c>
      <c r="DM128" s="779"/>
      <c r="DN128" s="779"/>
      <c r="DO128" s="779"/>
      <c r="DP128" s="779"/>
      <c r="DQ128" s="779" t="s">
        <v>472</v>
      </c>
      <c r="DR128" s="779"/>
      <c r="DS128" s="779"/>
      <c r="DT128" s="779"/>
      <c r="DU128" s="779"/>
      <c r="DV128" s="780" t="s">
        <v>472</v>
      </c>
      <c r="DW128" s="780"/>
      <c r="DX128" s="780"/>
      <c r="DY128" s="780"/>
      <c r="DZ128" s="781"/>
    </row>
    <row r="129" spans="1:131" s="199" customFormat="1" ht="26.25" customHeight="1">
      <c r="A129" s="762" t="s">
        <v>90</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473</v>
      </c>
      <c r="X129" s="765"/>
      <c r="Y129" s="765"/>
      <c r="Z129" s="766"/>
      <c r="AA129" s="767">
        <v>27201903</v>
      </c>
      <c r="AB129" s="768"/>
      <c r="AC129" s="768"/>
      <c r="AD129" s="768"/>
      <c r="AE129" s="769"/>
      <c r="AF129" s="770">
        <v>27198377</v>
      </c>
      <c r="AG129" s="768"/>
      <c r="AH129" s="768"/>
      <c r="AI129" s="768"/>
      <c r="AJ129" s="769"/>
      <c r="AK129" s="770">
        <v>27256075</v>
      </c>
      <c r="AL129" s="768"/>
      <c r="AM129" s="768"/>
      <c r="AN129" s="768"/>
      <c r="AO129" s="769"/>
      <c r="AP129" s="771"/>
      <c r="AQ129" s="772"/>
      <c r="AR129" s="772"/>
      <c r="AS129" s="772"/>
      <c r="AT129" s="773"/>
      <c r="AU129" s="237"/>
      <c r="AV129" s="237"/>
      <c r="AW129" s="237"/>
      <c r="AX129" s="737" t="s">
        <v>474</v>
      </c>
      <c r="AY129" s="738"/>
      <c r="AZ129" s="738"/>
      <c r="BA129" s="738"/>
      <c r="BB129" s="738"/>
      <c r="BC129" s="738"/>
      <c r="BD129" s="738"/>
      <c r="BE129" s="739"/>
      <c r="BF129" s="757" t="s">
        <v>111</v>
      </c>
      <c r="BG129" s="758"/>
      <c r="BH129" s="758"/>
      <c r="BI129" s="758"/>
      <c r="BJ129" s="758"/>
      <c r="BK129" s="758"/>
      <c r="BL129" s="759"/>
      <c r="BM129" s="757">
        <v>16.95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475</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476</v>
      </c>
      <c r="X130" s="765"/>
      <c r="Y130" s="765"/>
      <c r="Z130" s="766"/>
      <c r="AA130" s="767">
        <v>5245232</v>
      </c>
      <c r="AB130" s="768"/>
      <c r="AC130" s="768"/>
      <c r="AD130" s="768"/>
      <c r="AE130" s="769"/>
      <c r="AF130" s="770">
        <v>4940562</v>
      </c>
      <c r="AG130" s="768"/>
      <c r="AH130" s="768"/>
      <c r="AI130" s="768"/>
      <c r="AJ130" s="769"/>
      <c r="AK130" s="770">
        <v>4944114</v>
      </c>
      <c r="AL130" s="768"/>
      <c r="AM130" s="768"/>
      <c r="AN130" s="768"/>
      <c r="AO130" s="769"/>
      <c r="AP130" s="771"/>
      <c r="AQ130" s="772"/>
      <c r="AR130" s="772"/>
      <c r="AS130" s="772"/>
      <c r="AT130" s="773"/>
      <c r="AU130" s="237"/>
      <c r="AV130" s="237"/>
      <c r="AW130" s="237"/>
      <c r="AX130" s="737" t="s">
        <v>477</v>
      </c>
      <c r="AY130" s="738"/>
      <c r="AZ130" s="738"/>
      <c r="BA130" s="738"/>
      <c r="BB130" s="738"/>
      <c r="BC130" s="738"/>
      <c r="BD130" s="738"/>
      <c r="BE130" s="739"/>
      <c r="BF130" s="740">
        <v>7.9</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478</v>
      </c>
      <c r="X131" s="748"/>
      <c r="Y131" s="748"/>
      <c r="Z131" s="749"/>
      <c r="AA131" s="750">
        <v>21956671</v>
      </c>
      <c r="AB131" s="751"/>
      <c r="AC131" s="751"/>
      <c r="AD131" s="751"/>
      <c r="AE131" s="752"/>
      <c r="AF131" s="753">
        <v>22257815</v>
      </c>
      <c r="AG131" s="751"/>
      <c r="AH131" s="751"/>
      <c r="AI131" s="751"/>
      <c r="AJ131" s="752"/>
      <c r="AK131" s="753">
        <v>22311961</v>
      </c>
      <c r="AL131" s="751"/>
      <c r="AM131" s="751"/>
      <c r="AN131" s="751"/>
      <c r="AO131" s="752"/>
      <c r="AP131" s="754"/>
      <c r="AQ131" s="755"/>
      <c r="AR131" s="755"/>
      <c r="AS131" s="755"/>
      <c r="AT131" s="756"/>
      <c r="AU131" s="237"/>
      <c r="AV131" s="237"/>
      <c r="AW131" s="237"/>
      <c r="AX131" s="715" t="s">
        <v>479</v>
      </c>
      <c r="AY131" s="716"/>
      <c r="AZ131" s="716"/>
      <c r="BA131" s="716"/>
      <c r="BB131" s="716"/>
      <c r="BC131" s="716"/>
      <c r="BD131" s="716"/>
      <c r="BE131" s="717"/>
      <c r="BF131" s="718">
        <v>56.2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480</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481</v>
      </c>
      <c r="W132" s="728"/>
      <c r="X132" s="728"/>
      <c r="Y132" s="728"/>
      <c r="Z132" s="729"/>
      <c r="AA132" s="730">
        <v>8.8631924210000008</v>
      </c>
      <c r="AB132" s="731"/>
      <c r="AC132" s="731"/>
      <c r="AD132" s="731"/>
      <c r="AE132" s="732"/>
      <c r="AF132" s="733">
        <v>7.9079370549999997</v>
      </c>
      <c r="AG132" s="731"/>
      <c r="AH132" s="731"/>
      <c r="AI132" s="731"/>
      <c r="AJ132" s="732"/>
      <c r="AK132" s="733">
        <v>7.0398652989999997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482</v>
      </c>
      <c r="W133" s="707"/>
      <c r="X133" s="707"/>
      <c r="Y133" s="707"/>
      <c r="Z133" s="708"/>
      <c r="AA133" s="709">
        <v>9.6</v>
      </c>
      <c r="AB133" s="710"/>
      <c r="AC133" s="710"/>
      <c r="AD133" s="710"/>
      <c r="AE133" s="711"/>
      <c r="AF133" s="709">
        <v>9</v>
      </c>
      <c r="AG133" s="710"/>
      <c r="AH133" s="710"/>
      <c r="AI133" s="710"/>
      <c r="AJ133" s="711"/>
      <c r="AK133" s="709">
        <v>7.9</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483</v>
      </c>
      <c r="B5" s="248"/>
      <c r="C5" s="248"/>
      <c r="D5" s="248"/>
      <c r="E5" s="248"/>
      <c r="F5" s="248"/>
      <c r="G5" s="248"/>
      <c r="H5" s="248"/>
      <c r="I5" s="248"/>
      <c r="J5" s="248"/>
      <c r="K5" s="248"/>
      <c r="L5" s="248"/>
      <c r="M5" s="248"/>
      <c r="N5" s="248"/>
      <c r="O5" s="249"/>
    </row>
    <row r="6" spans="1:16">
      <c r="A6" s="250"/>
      <c r="B6" s="246"/>
      <c r="C6" s="246"/>
      <c r="D6" s="246"/>
      <c r="E6" s="246"/>
      <c r="F6" s="246"/>
      <c r="G6" s="251" t="s">
        <v>484</v>
      </c>
      <c r="H6" s="251"/>
      <c r="I6" s="251"/>
      <c r="J6" s="251"/>
      <c r="K6" s="246"/>
      <c r="L6" s="246"/>
      <c r="M6" s="246"/>
      <c r="N6" s="246"/>
    </row>
    <row r="7" spans="1:16">
      <c r="A7" s="250"/>
      <c r="B7" s="246"/>
      <c r="C7" s="246"/>
      <c r="D7" s="246"/>
      <c r="E7" s="246"/>
      <c r="F7" s="246"/>
      <c r="G7" s="253"/>
      <c r="H7" s="254"/>
      <c r="I7" s="254"/>
      <c r="J7" s="255"/>
      <c r="K7" s="1122" t="s">
        <v>485</v>
      </c>
      <c r="L7" s="256"/>
      <c r="M7" s="257" t="s">
        <v>486</v>
      </c>
      <c r="N7" s="258"/>
    </row>
    <row r="8" spans="1:16">
      <c r="A8" s="250"/>
      <c r="B8" s="246"/>
      <c r="C8" s="246"/>
      <c r="D8" s="246"/>
      <c r="E8" s="246"/>
      <c r="F8" s="246"/>
      <c r="G8" s="259"/>
      <c r="H8" s="260"/>
      <c r="I8" s="260"/>
      <c r="J8" s="261"/>
      <c r="K8" s="1123"/>
      <c r="L8" s="262" t="s">
        <v>487</v>
      </c>
      <c r="M8" s="263" t="s">
        <v>488</v>
      </c>
      <c r="N8" s="264" t="s">
        <v>489</v>
      </c>
    </row>
    <row r="9" spans="1:16">
      <c r="A9" s="250"/>
      <c r="B9" s="246"/>
      <c r="C9" s="246"/>
      <c r="D9" s="246"/>
      <c r="E9" s="246"/>
      <c r="F9" s="246"/>
      <c r="G9" s="1136" t="s">
        <v>490</v>
      </c>
      <c r="H9" s="1137"/>
      <c r="I9" s="1137"/>
      <c r="J9" s="1138"/>
      <c r="K9" s="265">
        <v>8811263</v>
      </c>
      <c r="L9" s="266">
        <v>75122</v>
      </c>
      <c r="M9" s="267">
        <v>56511</v>
      </c>
      <c r="N9" s="268">
        <v>32.9</v>
      </c>
    </row>
    <row r="10" spans="1:16">
      <c r="A10" s="250"/>
      <c r="B10" s="246"/>
      <c r="C10" s="246"/>
      <c r="D10" s="246"/>
      <c r="E10" s="246"/>
      <c r="F10" s="246"/>
      <c r="G10" s="1136" t="s">
        <v>491</v>
      </c>
      <c r="H10" s="1137"/>
      <c r="I10" s="1137"/>
      <c r="J10" s="1138"/>
      <c r="K10" s="269">
        <v>440332</v>
      </c>
      <c r="L10" s="270">
        <v>3754</v>
      </c>
      <c r="M10" s="271">
        <v>3634</v>
      </c>
      <c r="N10" s="272">
        <v>3.3</v>
      </c>
    </row>
    <row r="11" spans="1:16" ht="13.5" customHeight="1">
      <c r="A11" s="250"/>
      <c r="B11" s="246"/>
      <c r="C11" s="246"/>
      <c r="D11" s="246"/>
      <c r="E11" s="246"/>
      <c r="F11" s="246"/>
      <c r="G11" s="1136" t="s">
        <v>492</v>
      </c>
      <c r="H11" s="1137"/>
      <c r="I11" s="1137"/>
      <c r="J11" s="1138"/>
      <c r="K11" s="269">
        <v>3568</v>
      </c>
      <c r="L11" s="270">
        <v>30</v>
      </c>
      <c r="M11" s="271">
        <v>3413</v>
      </c>
      <c r="N11" s="272">
        <v>-99.1</v>
      </c>
    </row>
    <row r="12" spans="1:16" ht="13.5" customHeight="1">
      <c r="A12" s="250"/>
      <c r="B12" s="246"/>
      <c r="C12" s="246"/>
      <c r="D12" s="246"/>
      <c r="E12" s="246"/>
      <c r="F12" s="246"/>
      <c r="G12" s="1136" t="s">
        <v>493</v>
      </c>
      <c r="H12" s="1137"/>
      <c r="I12" s="1137"/>
      <c r="J12" s="1138"/>
      <c r="K12" s="269">
        <v>1736</v>
      </c>
      <c r="L12" s="270">
        <v>15</v>
      </c>
      <c r="M12" s="271">
        <v>498</v>
      </c>
      <c r="N12" s="272">
        <v>-97</v>
      </c>
    </row>
    <row r="13" spans="1:16" ht="13.5" customHeight="1">
      <c r="A13" s="250"/>
      <c r="B13" s="246"/>
      <c r="C13" s="246"/>
      <c r="D13" s="246"/>
      <c r="E13" s="246"/>
      <c r="F13" s="246"/>
      <c r="G13" s="1136" t="s">
        <v>494</v>
      </c>
      <c r="H13" s="1137"/>
      <c r="I13" s="1137"/>
      <c r="J13" s="1138"/>
      <c r="K13" s="269" t="s">
        <v>495</v>
      </c>
      <c r="L13" s="270" t="s">
        <v>495</v>
      </c>
      <c r="M13" s="271">
        <v>0</v>
      </c>
      <c r="N13" s="272" t="s">
        <v>495</v>
      </c>
    </row>
    <row r="14" spans="1:16" ht="13.5" customHeight="1">
      <c r="A14" s="250"/>
      <c r="B14" s="246"/>
      <c r="C14" s="246"/>
      <c r="D14" s="246"/>
      <c r="E14" s="246"/>
      <c r="F14" s="246"/>
      <c r="G14" s="1136" t="s">
        <v>496</v>
      </c>
      <c r="H14" s="1137"/>
      <c r="I14" s="1137"/>
      <c r="J14" s="1138"/>
      <c r="K14" s="269">
        <v>285841</v>
      </c>
      <c r="L14" s="270">
        <v>2437</v>
      </c>
      <c r="M14" s="271">
        <v>2520</v>
      </c>
      <c r="N14" s="272">
        <v>-3.3</v>
      </c>
    </row>
    <row r="15" spans="1:16" ht="13.5" customHeight="1">
      <c r="A15" s="250"/>
      <c r="B15" s="246"/>
      <c r="C15" s="246"/>
      <c r="D15" s="246"/>
      <c r="E15" s="246"/>
      <c r="F15" s="246"/>
      <c r="G15" s="1136" t="s">
        <v>497</v>
      </c>
      <c r="H15" s="1137"/>
      <c r="I15" s="1137"/>
      <c r="J15" s="1138"/>
      <c r="K15" s="269">
        <v>348422</v>
      </c>
      <c r="L15" s="270">
        <v>2971</v>
      </c>
      <c r="M15" s="271">
        <v>1086</v>
      </c>
      <c r="N15" s="272">
        <v>173.6</v>
      </c>
    </row>
    <row r="16" spans="1:16">
      <c r="A16" s="250"/>
      <c r="B16" s="246"/>
      <c r="C16" s="246"/>
      <c r="D16" s="246"/>
      <c r="E16" s="246"/>
      <c r="F16" s="246"/>
      <c r="G16" s="1139" t="s">
        <v>498</v>
      </c>
      <c r="H16" s="1140"/>
      <c r="I16" s="1140"/>
      <c r="J16" s="1141"/>
      <c r="K16" s="270">
        <v>-773504</v>
      </c>
      <c r="L16" s="270">
        <v>-6595</v>
      </c>
      <c r="M16" s="271">
        <v>-4875</v>
      </c>
      <c r="N16" s="272">
        <v>35.299999999999997</v>
      </c>
    </row>
    <row r="17" spans="1:16">
      <c r="A17" s="250"/>
      <c r="B17" s="246"/>
      <c r="C17" s="246"/>
      <c r="D17" s="246"/>
      <c r="E17" s="246"/>
      <c r="F17" s="246"/>
      <c r="G17" s="1139" t="s">
        <v>170</v>
      </c>
      <c r="H17" s="1140"/>
      <c r="I17" s="1140"/>
      <c r="J17" s="1141"/>
      <c r="K17" s="270">
        <v>9117658</v>
      </c>
      <c r="L17" s="270">
        <v>77735</v>
      </c>
      <c r="M17" s="271">
        <v>62786</v>
      </c>
      <c r="N17" s="272">
        <v>23.8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499</v>
      </c>
      <c r="H19" s="246"/>
      <c r="I19" s="246"/>
      <c r="J19" s="246"/>
      <c r="K19" s="246"/>
      <c r="L19" s="246"/>
      <c r="M19" s="246"/>
      <c r="N19" s="246"/>
    </row>
    <row r="20" spans="1:16">
      <c r="A20" s="250"/>
      <c r="B20" s="246"/>
      <c r="C20" s="246"/>
      <c r="D20" s="246"/>
      <c r="E20" s="246"/>
      <c r="F20" s="246"/>
      <c r="G20" s="274"/>
      <c r="H20" s="275"/>
      <c r="I20" s="275"/>
      <c r="J20" s="276"/>
      <c r="K20" s="277" t="s">
        <v>500</v>
      </c>
      <c r="L20" s="278" t="s">
        <v>501</v>
      </c>
      <c r="M20" s="279" t="s">
        <v>502</v>
      </c>
      <c r="N20" s="280"/>
    </row>
    <row r="21" spans="1:16" s="286" customFormat="1">
      <c r="A21" s="281"/>
      <c r="B21" s="251"/>
      <c r="C21" s="251"/>
      <c r="D21" s="251"/>
      <c r="E21" s="251"/>
      <c r="F21" s="251"/>
      <c r="G21" s="1133" t="s">
        <v>503</v>
      </c>
      <c r="H21" s="1134"/>
      <c r="I21" s="1134"/>
      <c r="J21" s="1135"/>
      <c r="K21" s="282">
        <v>8.58</v>
      </c>
      <c r="L21" s="283">
        <v>5.97</v>
      </c>
      <c r="M21" s="284">
        <v>2.61</v>
      </c>
      <c r="N21" s="251"/>
      <c r="O21" s="285"/>
      <c r="P21" s="281"/>
    </row>
    <row r="22" spans="1:16" s="286" customFormat="1">
      <c r="A22" s="281"/>
      <c r="B22" s="251"/>
      <c r="C22" s="251"/>
      <c r="D22" s="251"/>
      <c r="E22" s="251"/>
      <c r="F22" s="251"/>
      <c r="G22" s="1133" t="s">
        <v>504</v>
      </c>
      <c r="H22" s="1134"/>
      <c r="I22" s="1134"/>
      <c r="J22" s="1135"/>
      <c r="K22" s="287">
        <v>98.3</v>
      </c>
      <c r="L22" s="288">
        <v>99.8</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507</v>
      </c>
      <c r="H29" s="251"/>
      <c r="I29" s="251"/>
      <c r="J29" s="251"/>
      <c r="K29" s="246"/>
      <c r="L29" s="246"/>
      <c r="M29" s="246"/>
      <c r="N29" s="246"/>
      <c r="O29" s="295"/>
    </row>
    <row r="30" spans="1:16">
      <c r="A30" s="250"/>
      <c r="B30" s="246"/>
      <c r="C30" s="246"/>
      <c r="D30" s="246"/>
      <c r="E30" s="246"/>
      <c r="F30" s="246"/>
      <c r="G30" s="253"/>
      <c r="H30" s="254"/>
      <c r="I30" s="254"/>
      <c r="J30" s="255"/>
      <c r="K30" s="1122" t="s">
        <v>485</v>
      </c>
      <c r="L30" s="256"/>
      <c r="M30" s="257" t="s">
        <v>486</v>
      </c>
      <c r="N30" s="258"/>
    </row>
    <row r="31" spans="1:16">
      <c r="A31" s="250"/>
      <c r="B31" s="246"/>
      <c r="C31" s="246"/>
      <c r="D31" s="246"/>
      <c r="E31" s="246"/>
      <c r="F31" s="246"/>
      <c r="G31" s="259"/>
      <c r="H31" s="260"/>
      <c r="I31" s="260"/>
      <c r="J31" s="261"/>
      <c r="K31" s="1123"/>
      <c r="L31" s="262" t="s">
        <v>487</v>
      </c>
      <c r="M31" s="263" t="s">
        <v>488</v>
      </c>
      <c r="N31" s="264" t="s">
        <v>489</v>
      </c>
    </row>
    <row r="32" spans="1:16" ht="27" customHeight="1">
      <c r="A32" s="250"/>
      <c r="B32" s="246"/>
      <c r="C32" s="246"/>
      <c r="D32" s="246"/>
      <c r="E32" s="246"/>
      <c r="F32" s="246"/>
      <c r="G32" s="1124" t="s">
        <v>508</v>
      </c>
      <c r="H32" s="1125"/>
      <c r="I32" s="1125"/>
      <c r="J32" s="1126"/>
      <c r="K32" s="296">
        <v>5903386</v>
      </c>
      <c r="L32" s="296">
        <v>50331</v>
      </c>
      <c r="M32" s="297">
        <v>33036</v>
      </c>
      <c r="N32" s="298">
        <v>52.4</v>
      </c>
    </row>
    <row r="33" spans="1:16" ht="13.5" customHeight="1">
      <c r="A33" s="250"/>
      <c r="B33" s="246"/>
      <c r="C33" s="246"/>
      <c r="D33" s="246"/>
      <c r="E33" s="246"/>
      <c r="F33" s="246"/>
      <c r="G33" s="1124" t="s">
        <v>509</v>
      </c>
      <c r="H33" s="1125"/>
      <c r="I33" s="1125"/>
      <c r="J33" s="1126"/>
      <c r="K33" s="296" t="s">
        <v>495</v>
      </c>
      <c r="L33" s="296" t="s">
        <v>495</v>
      </c>
      <c r="M33" s="297" t="s">
        <v>495</v>
      </c>
      <c r="N33" s="298" t="s">
        <v>495</v>
      </c>
    </row>
    <row r="34" spans="1:16" ht="27" customHeight="1">
      <c r="A34" s="250"/>
      <c r="B34" s="246"/>
      <c r="C34" s="246"/>
      <c r="D34" s="246"/>
      <c r="E34" s="246"/>
      <c r="F34" s="246"/>
      <c r="G34" s="1124" t="s">
        <v>510</v>
      </c>
      <c r="H34" s="1125"/>
      <c r="I34" s="1125"/>
      <c r="J34" s="1126"/>
      <c r="K34" s="296" t="s">
        <v>495</v>
      </c>
      <c r="L34" s="296" t="s">
        <v>495</v>
      </c>
      <c r="M34" s="297">
        <v>44</v>
      </c>
      <c r="N34" s="298" t="s">
        <v>495</v>
      </c>
    </row>
    <row r="35" spans="1:16" ht="27" customHeight="1">
      <c r="A35" s="250"/>
      <c r="B35" s="246"/>
      <c r="C35" s="246"/>
      <c r="D35" s="246"/>
      <c r="E35" s="246"/>
      <c r="F35" s="246"/>
      <c r="G35" s="1124" t="s">
        <v>511</v>
      </c>
      <c r="H35" s="1125"/>
      <c r="I35" s="1125"/>
      <c r="J35" s="1126"/>
      <c r="K35" s="296">
        <v>1466205</v>
      </c>
      <c r="L35" s="296">
        <v>12500</v>
      </c>
      <c r="M35" s="297">
        <v>7207</v>
      </c>
      <c r="N35" s="298">
        <v>73.400000000000006</v>
      </c>
    </row>
    <row r="36" spans="1:16" ht="27" customHeight="1">
      <c r="A36" s="250"/>
      <c r="B36" s="246"/>
      <c r="C36" s="246"/>
      <c r="D36" s="246"/>
      <c r="E36" s="246"/>
      <c r="F36" s="246"/>
      <c r="G36" s="1124" t="s">
        <v>512</v>
      </c>
      <c r="H36" s="1125"/>
      <c r="I36" s="1125"/>
      <c r="J36" s="1126"/>
      <c r="K36" s="296" t="s">
        <v>495</v>
      </c>
      <c r="L36" s="296" t="s">
        <v>495</v>
      </c>
      <c r="M36" s="297">
        <v>1383</v>
      </c>
      <c r="N36" s="298" t="s">
        <v>495</v>
      </c>
    </row>
    <row r="37" spans="1:16" ht="13.5" customHeight="1">
      <c r="A37" s="250"/>
      <c r="B37" s="246"/>
      <c r="C37" s="246"/>
      <c r="D37" s="246"/>
      <c r="E37" s="246"/>
      <c r="F37" s="246"/>
      <c r="G37" s="1124" t="s">
        <v>513</v>
      </c>
      <c r="H37" s="1125"/>
      <c r="I37" s="1125"/>
      <c r="J37" s="1126"/>
      <c r="K37" s="296">
        <v>10962</v>
      </c>
      <c r="L37" s="296">
        <v>93</v>
      </c>
      <c r="M37" s="297">
        <v>788</v>
      </c>
      <c r="N37" s="298">
        <v>-88.2</v>
      </c>
    </row>
    <row r="38" spans="1:16" ht="27" customHeight="1">
      <c r="A38" s="250"/>
      <c r="B38" s="246"/>
      <c r="C38" s="246"/>
      <c r="D38" s="246"/>
      <c r="E38" s="246"/>
      <c r="F38" s="246"/>
      <c r="G38" s="1127" t="s">
        <v>514</v>
      </c>
      <c r="H38" s="1128"/>
      <c r="I38" s="1128"/>
      <c r="J38" s="1129"/>
      <c r="K38" s="299">
        <v>975</v>
      </c>
      <c r="L38" s="299">
        <v>8</v>
      </c>
      <c r="M38" s="300">
        <v>1</v>
      </c>
      <c r="N38" s="301">
        <v>700</v>
      </c>
      <c r="O38" s="295"/>
    </row>
    <row r="39" spans="1:16">
      <c r="A39" s="250"/>
      <c r="B39" s="246"/>
      <c r="C39" s="246"/>
      <c r="D39" s="246"/>
      <c r="E39" s="246"/>
      <c r="F39" s="246"/>
      <c r="G39" s="1127" t="s">
        <v>515</v>
      </c>
      <c r="H39" s="1128"/>
      <c r="I39" s="1128"/>
      <c r="J39" s="1129"/>
      <c r="K39" s="302">
        <v>-866682</v>
      </c>
      <c r="L39" s="302">
        <v>-7389</v>
      </c>
      <c r="M39" s="303">
        <v>-7012</v>
      </c>
      <c r="N39" s="304">
        <v>5.4</v>
      </c>
      <c r="O39" s="295"/>
    </row>
    <row r="40" spans="1:16" ht="27" customHeight="1">
      <c r="A40" s="250"/>
      <c r="B40" s="246"/>
      <c r="C40" s="246"/>
      <c r="D40" s="246"/>
      <c r="E40" s="246"/>
      <c r="F40" s="246"/>
      <c r="G40" s="1124" t="s">
        <v>516</v>
      </c>
      <c r="H40" s="1125"/>
      <c r="I40" s="1125"/>
      <c r="J40" s="1126"/>
      <c r="K40" s="302">
        <v>-4944114</v>
      </c>
      <c r="L40" s="302">
        <v>-42152</v>
      </c>
      <c r="M40" s="303">
        <v>-26691</v>
      </c>
      <c r="N40" s="304">
        <v>57.9</v>
      </c>
      <c r="O40" s="295"/>
    </row>
    <row r="41" spans="1:16">
      <c r="A41" s="250"/>
      <c r="B41" s="246"/>
      <c r="C41" s="246"/>
      <c r="D41" s="246"/>
      <c r="E41" s="246"/>
      <c r="F41" s="246"/>
      <c r="G41" s="1130" t="s">
        <v>281</v>
      </c>
      <c r="H41" s="1131"/>
      <c r="I41" s="1131"/>
      <c r="J41" s="1132"/>
      <c r="K41" s="296">
        <v>1570732</v>
      </c>
      <c r="L41" s="302">
        <v>13392</v>
      </c>
      <c r="M41" s="303">
        <v>8756</v>
      </c>
      <c r="N41" s="304">
        <v>52.9</v>
      </c>
      <c r="O41" s="295"/>
    </row>
    <row r="42" spans="1:16">
      <c r="A42" s="250"/>
      <c r="B42" s="246"/>
      <c r="C42" s="246"/>
      <c r="D42" s="246"/>
      <c r="E42" s="246"/>
      <c r="F42" s="246"/>
      <c r="G42" s="305" t="s">
        <v>517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518</v>
      </c>
      <c r="B47" s="246"/>
      <c r="C47" s="246"/>
      <c r="D47" s="246"/>
      <c r="E47" s="246"/>
      <c r="F47" s="246"/>
      <c r="G47" s="246"/>
      <c r="H47" s="246"/>
      <c r="I47" s="246"/>
      <c r="J47" s="246"/>
      <c r="K47" s="246"/>
      <c r="L47" s="246"/>
      <c r="M47" s="246"/>
      <c r="N47" s="246"/>
    </row>
    <row r="48" spans="1:16">
      <c r="A48" s="250"/>
      <c r="B48" s="246"/>
      <c r="C48" s="246"/>
      <c r="D48" s="246"/>
      <c r="E48" s="246"/>
      <c r="F48" s="246"/>
      <c r="G48" s="310" t="s">
        <v>519</v>
      </c>
      <c r="H48" s="310"/>
      <c r="I48" s="310"/>
      <c r="J48" s="310"/>
      <c r="K48" s="310"/>
      <c r="L48" s="310"/>
      <c r="M48" s="311"/>
      <c r="N48" s="310"/>
    </row>
    <row r="49" spans="1:14" ht="13.5" customHeight="1">
      <c r="A49" s="250"/>
      <c r="B49" s="246"/>
      <c r="C49" s="246"/>
      <c r="D49" s="246"/>
      <c r="E49" s="246"/>
      <c r="F49" s="246"/>
      <c r="G49" s="312"/>
      <c r="H49" s="313"/>
      <c r="I49" s="1117" t="s">
        <v>485</v>
      </c>
      <c r="J49" s="1119" t="s">
        <v>520</v>
      </c>
      <c r="K49" s="1120"/>
      <c r="L49" s="1120"/>
      <c r="M49" s="1120"/>
      <c r="N49" s="1121"/>
    </row>
    <row r="50" spans="1:14">
      <c r="A50" s="250"/>
      <c r="B50" s="246"/>
      <c r="C50" s="246"/>
      <c r="D50" s="246"/>
      <c r="E50" s="246"/>
      <c r="F50" s="246"/>
      <c r="G50" s="314"/>
      <c r="H50" s="315"/>
      <c r="I50" s="1118"/>
      <c r="J50" s="316" t="s">
        <v>521</v>
      </c>
      <c r="K50" s="317" t="s">
        <v>522</v>
      </c>
      <c r="L50" s="318" t="s">
        <v>523</v>
      </c>
      <c r="M50" s="319" t="s">
        <v>524</v>
      </c>
      <c r="N50" s="320" t="s">
        <v>525</v>
      </c>
    </row>
    <row r="51" spans="1:14">
      <c r="A51" s="250"/>
      <c r="B51" s="246"/>
      <c r="C51" s="246"/>
      <c r="D51" s="246"/>
      <c r="E51" s="246"/>
      <c r="F51" s="246"/>
      <c r="G51" s="312" t="s">
        <v>526</v>
      </c>
      <c r="H51" s="313"/>
      <c r="I51" s="321">
        <v>3813380</v>
      </c>
      <c r="J51" s="322">
        <v>32356</v>
      </c>
      <c r="K51" s="323">
        <v>-58.4</v>
      </c>
      <c r="L51" s="324">
        <v>43493</v>
      </c>
      <c r="M51" s="325">
        <v>5</v>
      </c>
      <c r="N51" s="326">
        <v>-63.4</v>
      </c>
    </row>
    <row r="52" spans="1:14">
      <c r="A52" s="250"/>
      <c r="B52" s="246"/>
      <c r="C52" s="246"/>
      <c r="D52" s="246"/>
      <c r="E52" s="246"/>
      <c r="F52" s="246"/>
      <c r="G52" s="327"/>
      <c r="H52" s="328" t="s">
        <v>527</v>
      </c>
      <c r="I52" s="329">
        <v>2111886</v>
      </c>
      <c r="J52" s="330">
        <v>17919</v>
      </c>
      <c r="K52" s="331">
        <v>-70.099999999999994</v>
      </c>
      <c r="L52" s="332">
        <v>23254</v>
      </c>
      <c r="M52" s="333">
        <v>4</v>
      </c>
      <c r="N52" s="334">
        <v>-74.099999999999994</v>
      </c>
    </row>
    <row r="53" spans="1:14">
      <c r="A53" s="250"/>
      <c r="B53" s="246"/>
      <c r="C53" s="246"/>
      <c r="D53" s="246"/>
      <c r="E53" s="246"/>
      <c r="F53" s="246"/>
      <c r="G53" s="312" t="s">
        <v>528</v>
      </c>
      <c r="H53" s="313"/>
      <c r="I53" s="321">
        <v>5727885</v>
      </c>
      <c r="J53" s="322">
        <v>48697</v>
      </c>
      <c r="K53" s="323">
        <v>50.5</v>
      </c>
      <c r="L53" s="324">
        <v>50840</v>
      </c>
      <c r="M53" s="325">
        <v>16.899999999999999</v>
      </c>
      <c r="N53" s="326">
        <v>33.6</v>
      </c>
    </row>
    <row r="54" spans="1:14">
      <c r="A54" s="250"/>
      <c r="B54" s="246"/>
      <c r="C54" s="246"/>
      <c r="D54" s="246"/>
      <c r="E54" s="246"/>
      <c r="F54" s="246"/>
      <c r="G54" s="327"/>
      <c r="H54" s="328" t="s">
        <v>527</v>
      </c>
      <c r="I54" s="329">
        <v>1933597</v>
      </c>
      <c r="J54" s="330">
        <v>16439</v>
      </c>
      <c r="K54" s="331">
        <v>-8.3000000000000007</v>
      </c>
      <c r="L54" s="332">
        <v>25367</v>
      </c>
      <c r="M54" s="333">
        <v>9.1</v>
      </c>
      <c r="N54" s="334">
        <v>-17.399999999999999</v>
      </c>
    </row>
    <row r="55" spans="1:14">
      <c r="A55" s="250"/>
      <c r="B55" s="246"/>
      <c r="C55" s="246"/>
      <c r="D55" s="246"/>
      <c r="E55" s="246"/>
      <c r="F55" s="246"/>
      <c r="G55" s="312" t="s">
        <v>529</v>
      </c>
      <c r="H55" s="313"/>
      <c r="I55" s="321">
        <v>6090582</v>
      </c>
      <c r="J55" s="322">
        <v>51918</v>
      </c>
      <c r="K55" s="323">
        <v>6.6</v>
      </c>
      <c r="L55" s="324">
        <v>53605</v>
      </c>
      <c r="M55" s="325">
        <v>5.4</v>
      </c>
      <c r="N55" s="326">
        <v>1.2</v>
      </c>
    </row>
    <row r="56" spans="1:14">
      <c r="A56" s="250"/>
      <c r="B56" s="246"/>
      <c r="C56" s="246"/>
      <c r="D56" s="246"/>
      <c r="E56" s="246"/>
      <c r="F56" s="246"/>
      <c r="G56" s="327"/>
      <c r="H56" s="328" t="s">
        <v>527</v>
      </c>
      <c r="I56" s="329">
        <v>2550858</v>
      </c>
      <c r="J56" s="330">
        <v>21744</v>
      </c>
      <c r="K56" s="331">
        <v>32.299999999999997</v>
      </c>
      <c r="L56" s="332">
        <v>28343</v>
      </c>
      <c r="M56" s="333">
        <v>11.7</v>
      </c>
      <c r="N56" s="334">
        <v>20.6</v>
      </c>
    </row>
    <row r="57" spans="1:14">
      <c r="A57" s="250"/>
      <c r="B57" s="246"/>
      <c r="C57" s="246"/>
      <c r="D57" s="246"/>
      <c r="E57" s="246"/>
      <c r="F57" s="246"/>
      <c r="G57" s="312" t="s">
        <v>530</v>
      </c>
      <c r="H57" s="313"/>
      <c r="I57" s="321">
        <v>6985287</v>
      </c>
      <c r="J57" s="322">
        <v>59555</v>
      </c>
      <c r="K57" s="323">
        <v>14.7</v>
      </c>
      <c r="L57" s="324">
        <v>44267</v>
      </c>
      <c r="M57" s="325">
        <v>-17.399999999999999</v>
      </c>
      <c r="N57" s="326">
        <v>32.1</v>
      </c>
    </row>
    <row r="58" spans="1:14">
      <c r="A58" s="250"/>
      <c r="B58" s="246"/>
      <c r="C58" s="246"/>
      <c r="D58" s="246"/>
      <c r="E58" s="246"/>
      <c r="F58" s="246"/>
      <c r="G58" s="327"/>
      <c r="H58" s="328" t="s">
        <v>527</v>
      </c>
      <c r="I58" s="329">
        <v>3702230</v>
      </c>
      <c r="J58" s="330">
        <v>31564</v>
      </c>
      <c r="K58" s="331">
        <v>45.2</v>
      </c>
      <c r="L58" s="332">
        <v>26161</v>
      </c>
      <c r="M58" s="333">
        <v>-7.7</v>
      </c>
      <c r="N58" s="334">
        <v>52.9</v>
      </c>
    </row>
    <row r="59" spans="1:14">
      <c r="A59" s="250"/>
      <c r="B59" s="246"/>
      <c r="C59" s="246"/>
      <c r="D59" s="246"/>
      <c r="E59" s="246"/>
      <c r="F59" s="246"/>
      <c r="G59" s="312" t="s">
        <v>531</v>
      </c>
      <c r="H59" s="313"/>
      <c r="I59" s="321">
        <v>6775475</v>
      </c>
      <c r="J59" s="322">
        <v>57766</v>
      </c>
      <c r="K59" s="323">
        <v>-3</v>
      </c>
      <c r="L59" s="324">
        <v>40879</v>
      </c>
      <c r="M59" s="325">
        <v>-7.7</v>
      </c>
      <c r="N59" s="326">
        <v>4.7</v>
      </c>
    </row>
    <row r="60" spans="1:14">
      <c r="A60" s="250"/>
      <c r="B60" s="246"/>
      <c r="C60" s="246"/>
      <c r="D60" s="246"/>
      <c r="E60" s="246"/>
      <c r="F60" s="246"/>
      <c r="G60" s="327"/>
      <c r="H60" s="328" t="s">
        <v>527</v>
      </c>
      <c r="I60" s="335">
        <v>2351366</v>
      </c>
      <c r="J60" s="330">
        <v>20047</v>
      </c>
      <c r="K60" s="331">
        <v>-36.5</v>
      </c>
      <c r="L60" s="332">
        <v>24087</v>
      </c>
      <c r="M60" s="333">
        <v>-7.9</v>
      </c>
      <c r="N60" s="334">
        <v>-28.6</v>
      </c>
    </row>
    <row r="61" spans="1:14">
      <c r="A61" s="250"/>
      <c r="B61" s="246"/>
      <c r="C61" s="246"/>
      <c r="D61" s="246"/>
      <c r="E61" s="246"/>
      <c r="F61" s="246"/>
      <c r="G61" s="312" t="s">
        <v>532</v>
      </c>
      <c r="H61" s="336"/>
      <c r="I61" s="337">
        <v>5878522</v>
      </c>
      <c r="J61" s="338">
        <v>50058</v>
      </c>
      <c r="K61" s="339">
        <v>2.1</v>
      </c>
      <c r="L61" s="340">
        <v>46617</v>
      </c>
      <c r="M61" s="341">
        <v>0.4</v>
      </c>
      <c r="N61" s="326">
        <v>1.7</v>
      </c>
    </row>
    <row r="62" spans="1:14">
      <c r="A62" s="250"/>
      <c r="B62" s="246"/>
      <c r="C62" s="246"/>
      <c r="D62" s="246"/>
      <c r="E62" s="246"/>
      <c r="F62" s="246"/>
      <c r="G62" s="327"/>
      <c r="H62" s="328" t="s">
        <v>527</v>
      </c>
      <c r="I62" s="329">
        <v>2529987</v>
      </c>
      <c r="J62" s="330">
        <v>21543</v>
      </c>
      <c r="K62" s="331">
        <v>-7.5</v>
      </c>
      <c r="L62" s="332">
        <v>25442</v>
      </c>
      <c r="M62" s="333">
        <v>1.8</v>
      </c>
      <c r="N62" s="334">
        <v>-9.3000000000000007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42" t="s">
        <v>3</v>
      </c>
      <c r="D47" s="1142"/>
      <c r="E47" s="1143"/>
      <c r="F47" s="11">
        <v>21.47</v>
      </c>
      <c r="G47" s="12">
        <v>23.43</v>
      </c>
      <c r="H47" s="12">
        <v>25.13</v>
      </c>
      <c r="I47" s="12">
        <v>25.97</v>
      </c>
      <c r="J47" s="13">
        <v>27.12</v>
      </c>
    </row>
    <row r="48" spans="2:10" ht="57.75" customHeight="1">
      <c r="B48" s="14"/>
      <c r="C48" s="1144" t="s">
        <v>4</v>
      </c>
      <c r="D48" s="1144"/>
      <c r="E48" s="1145"/>
      <c r="F48" s="15">
        <v>2.97</v>
      </c>
      <c r="G48" s="16">
        <v>1.06</v>
      </c>
      <c r="H48" s="16">
        <v>1.53</v>
      </c>
      <c r="I48" s="16">
        <v>1.88</v>
      </c>
      <c r="J48" s="17">
        <v>0.66</v>
      </c>
    </row>
    <row r="49" spans="2:10" ht="57.75" customHeight="1" thickBot="1">
      <c r="B49" s="18"/>
      <c r="C49" s="1146" t="s">
        <v>5</v>
      </c>
      <c r="D49" s="1146"/>
      <c r="E49" s="1147"/>
      <c r="F49" s="19" t="s">
        <v>539</v>
      </c>
      <c r="G49" s="20" t="s">
        <v>540</v>
      </c>
      <c r="H49" s="20">
        <v>1.57</v>
      </c>
      <c r="I49" s="20">
        <v>6.41</v>
      </c>
      <c r="J49" s="21" t="s">
        <v>541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2018-02-24T08:13:38Z</cp:lastPrinted>
  <dcterms:created xsi:type="dcterms:W3CDTF">2018-01-24T05:58:39Z</dcterms:created>
  <dcterms:modified xsi:type="dcterms:W3CDTF">2018-04-17T02:20:07Z</dcterms:modified>
</cp:coreProperties>
</file>