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120" windowHeight="11295" tabRatio="6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P23" i="11" l="1"/>
  <c r="V23" i="11"/>
  <c r="Q2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E36" i="9"/>
  <c r="AM36" i="9"/>
  <c r="C36" i="9"/>
  <c r="BW35" i="9"/>
  <c r="BW36" i="9" s="1"/>
  <c r="BE35" i="9"/>
  <c r="BW34" i="9"/>
  <c r="C34" i="9"/>
  <c r="CO34" i="9" l="1"/>
  <c r="CO35" i="9" s="1"/>
  <c r="CO36" i="9" s="1"/>
  <c r="U34" i="9"/>
  <c r="U35" i="9" s="1"/>
  <c r="U36" i="9" s="1"/>
  <c r="AM34" i="9"/>
  <c r="AM35" i="9" s="1"/>
  <c r="C35"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<sst xmlns="http://schemas.openxmlformats.org/spreadsheetml/2006/main" count="1039" uniqueCount="557">
  <si>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</si>
  <si>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</si>
  <si>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</si>
  <si>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</si>
  <si>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</si>
  <si>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</si>
  <si>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</si>
  <si>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</si>
  <si>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</si>
  <si>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</si>
  <si>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</si>
  <si>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</si>
  <si>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</si>
  <si>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</si>
  <si>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</si>
  <si>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</si>
  <si>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</si>
  <si>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</si>
  <si>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</si>
  <si>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</si>
  <si>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</si>
  <si>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</si>
  <si>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</si>
  <si>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</si>
  <si>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</si>
  <si>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</si>
  <si>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</si>
  <si>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</si>
  <si>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</si>
  <si>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</si>
  <si>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</si>
  <si>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</si>
  <si>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</si>
  <si>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</si>
  <si>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</si>
  <si>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</si>
  <si>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</si>
  <si>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</si>
  <si>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</si>
  <si>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</si>
  <si>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</si>
  <si>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</si>
  <si>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</si>
  <si>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</si>
  <si>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</si>
  <si>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</si>
  <si>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</si>
  <si>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</si>
  <si>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</si>
  <si>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</si>
  <si>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</si>
  <si>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</si>
  <si>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</si>
  <si>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</si>
  <si>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</si>
  <si>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</si>
  <si>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</si>
  <si>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</si>
  <si>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</si>
  <si>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</si>
  <si>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</si>
  <si>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</si>
  <si>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</si>
  <si>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</si>
  <si>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</si>
  <si>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</si>
  <si>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</si>
  <si>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</si>
  <si>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</si>
  <si>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</si>
  <si>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</si>
  <si>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</si>
  <si>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</si>
  <si>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</si>
  <si>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</si>
  <si>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</si>
  <si>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</si>
  <si>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</si>
  <si>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</si>
  <si>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</si>
  <si>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</si>
  <si>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</si>
  <si>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</si>
  <si>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</si>
  <si>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</si>
  <si>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</si>
  <si>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</si>
  <si>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</si>
  <si>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</si>
  <si>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</si>
  <si>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</si>
  <si>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</si>
  <si>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</si>
  <si>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</si>
  <si>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</si>
  <si>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</si>
  <si>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</si>
  <si>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</si>
  <si>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</si>
  <si>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</si>
  <si>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</si>
  <si>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</si>
  <si>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</si>
  <si>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</si>
  <si>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</si>
  <si>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</si>
  <si>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</si>
  <si>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</si>
  <si>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</si>
  <si>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</si>
  <si>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</si>
  <si>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</si>
  <si>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</si>
  <si>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</si>
  <si>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</si>
  <si>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</si>
  <si>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</si>
  <si>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</si>
  <si>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</si>
  <si>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</si>
  <si>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</si>
  <si>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</si>
  <si>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</si>
  <si>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</si>
  <si>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</si>
  <si>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</si>
  <si>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</si>
  <si>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</si>
  <si>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</si>
  <si>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</si>
  <si>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</si>
  <si>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</si>
  <si>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</si>
  <si>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</si>
  <si>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</si>
  <si>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</si>
  <si>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</si>
  <si>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</si>
  <si>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</si>
  <si>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</si>
  <si>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</si>
  <si>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</si>
  <si>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</si>
  <si>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</si>
  <si>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</si>
  <si>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</si>
  <si>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</si>
  <si>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</si>
  <si>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</si>
  <si>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</si>
  <si>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</si>
  <si>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</si>
  <si>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</si>
  <si>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</si>
  <si>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</si>
  <si>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</si>
  <si>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</si>
  <si>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</si>
  <si>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</si>
  <si>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</si>
  <si>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</si>
  <si>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</si>
  <si>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</si>
  <si>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</si>
  <si>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</si>
  <si>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</si>
  <si>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</si>
  <si>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</si>
  <si>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</si>
  <si>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</si>
  <si>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</si>
  <si>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</si>
  <si>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</si>
  <si>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</si>
  <si>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</si>
  <si>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</si>
  <si>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</si>
  <si>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</si>
  <si>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</si>
  <si>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</si>
  <si>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</si>
  <si>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</si>
  <si>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</si>
  <si>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</si>
  <si>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</si>
  <si>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</si>
  <si>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</si>
  <si>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</si>
  <si>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</si>
  <si>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</si>
  <si>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</si>
  <si>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</si>
  <si>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</si>
  <si>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</si>
  <si>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</si>
  <si>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</si>
  <si>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</si>
  <si>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広島県府中市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</si>
  <si>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</si>
  <si>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</si>
  <si>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</si>
  <si>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</si>
  <si>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</si>
  <si>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</si>
  <si>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</si>
  <si>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</si>
  <si>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</si>
  <si>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</si>
  <si>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</si>
  <si>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</si>
  <si>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</si>
  <si>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</si>
  <si>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</si>
  <si>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</si>
  <si>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</si>
  <si>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</si>
  <si>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</si>
  <si>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</si>
  <si>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</si>
  <si>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</si>
  <si>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</si>
  <si>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</si>
  <si>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</si>
  <si>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</si>
  <si>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</si>
  <si>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</si>
  <si>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</si>
  <si>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</si>
  <si>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</si>
  <si>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</si>
  <si>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</si>
  <si>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</si>
  <si>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</si>
  <si>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</si>
  <si>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</si>
  <si>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</si>
  <si>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</si>
  <si>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</si>
  <si>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</si>
  <si>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</si>
  <si>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</si>
  <si>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</si>
  <si>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</si>
  <si>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</si>
  <si>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</si>
  <si>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</si>
  <si>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</si>
  <si>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</si>
  <si>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</si>
  <si>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</si>
  <si>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</si>
  <si>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</si>
  <si>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</si>
  <si>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</si>
  <si>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</si>
  <si>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</si>
  <si>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</si>
  <si>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</si>
  <si>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</si>
  <si>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</si>
  <si>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</si>
  <si>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</si>
  <si>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</si>
  <si>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</si>
  <si>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</si>
  <si>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</si>
  <si>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</si>
  <si>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</si>
  <si>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</si>
  <si>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</si>
  <si>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</si>
  <si>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</si>
  <si>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</si>
  <si>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</si>
  <si>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</si>
  <si>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</si>
  <si>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</si>
  <si>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</si>
  <si>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</si>
  <si>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</si>
  <si>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</si>
  <si>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</si>
  <si>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</si>
  <si>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</si>
  <si>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</si>
  <si>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</si>
  <si>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</si>
  <si>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</si>
  <si>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</si>
  <si>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</si>
  <si>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</si>
  <si>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</si>
  <si>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</si>
  <si>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</si>
  <si>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</si>
  <si>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</si>
  <si>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</si>
  <si>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</si>
  <si>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</si>
  <si>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</si>
  <si>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</si>
  <si>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</si>
  <si>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</si>
  <si>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</si>
  <si>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</si>
  <si>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</si>
  <si>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</si>
  <si>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</si>
  <si>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</si>
  <si>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</si>
  <si>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</si>
  <si>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</si>
  <si>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</si>
  <si>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</si>
  <si>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</si>
  <si>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</si>
  <si>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</si>
  <si>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</si>
  <si>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</si>
  <si>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</si>
  <si>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</si>
  <si>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</si>
  <si>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</si>
  <si>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</si>
  <si>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</si>
  <si>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</si>
  <si>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</si>
  <si>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</si>
  <si>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</si>
  <si>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</si>
  <si>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</si>
  <si>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</si>
  <si>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</si>
  <si>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</si>
  <si>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</si>
  <si>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</si>
  <si>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</si>
  <si>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</si>
  <si>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</si>
  <si>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</si>
  <si>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</si>
  <si>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</si>
  <si>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</si>
  <si>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</si>
  <si>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</si>
  <si>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</si>
  <si>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広島県府中市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</si>
  <si>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</si>
  <si>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</si>
  <si>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</si>
  <si>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</si>
  <si>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</si>
  <si>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</si>
  <si>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</si>
  <si>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</si>
  <si>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</si>
  <si>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</si>
  <si>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</si>
  <si>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</si>
  <si>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</si>
  <si>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</si>
  <si>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</si>
  <si>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</si>
  <si>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</si>
  <si>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</si>
  <si>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</si>
  <si>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</si>
  <si>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</si>
  <si>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</si>
  <si>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</si>
  <si>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</si>
  <si>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</si>
  <si>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</si>
  <si>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</si>
  <si>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</si>
  <si>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</si>
  <si>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</si>
  <si>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</si>
  <si>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</si>
  <si>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</si>
  <si>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</si>
  <si>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</si>
  <si>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</si>
  <si>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</si>
  <si>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</si>
  <si>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</si>
  <si>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</si>
  <si>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</si>
  <si>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</si>
  <si>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</si>
  <si>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</si>
  <si>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</si>
  <si>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</si>
  <si>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</si>
  <si>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</si>
  <si>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</si>
  <si>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</si>
  <si>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</si>
  <si>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</si>
  <si>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</si>
  <si>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</si>
  <si>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</si>
  <si>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</si>
  <si>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</si>
  <si>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</si>
  <si>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</si>
  <si>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</si>
  <si>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</si>
  <si>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</si>
  <si>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</si>
  <si>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</si>
  <si>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</si>
  <si>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</si>
  <si>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</si>
  <si>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</si>
  <si>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</si>
  <si>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</si>
  <si>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</si>
  <si>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</si>
  <si>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</si>
  <si>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</si>
  <si>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</si>
  <si>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</si>
  <si>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</si>
  <si>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</si>
  <si>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</si>
  <si>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</si>
  <si>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</si>
  <si>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</si>
  <si>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</si>
  <si>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</si>
  <si>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</si>
  <si>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</si>
  <si>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</si>
  <si>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</si>
  <si>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</si>
  <si>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</si>
  <si>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</si>
  <si>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</si>
  <si>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</si>
  <si>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</si>
  <si>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</si>
  <si>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</si>
  <si>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</si>
  <si>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</si>
  <si>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</si>
  <si>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</si>
  <si>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</si>
  <si>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</si>
  <si>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</si>
  <si>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</si>
  <si>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</si>
  <si>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</si>
  <si>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</si>
  <si>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</si>
  <si>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</si>
  <si>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</si>
  <si>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</si>
  <si>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</si>
  <si>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</si>
  <si>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</si>
  <si>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</si>
  <si>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</si>
  <si>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</si>
  <si>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</si>
  <si>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</si>
  <si>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</si>
  <si>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</si>
  <si>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</si>
  <si>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</si>
  <si>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</si>
  <si>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</si>
  <si>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</si>
  <si>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</si>
  <si>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</si>
  <si>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</si>
  <si>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</si>
  <si>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</si>
  <si>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</si>
  <si>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</si>
  <si>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</si>
  <si>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</si>
  <si>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</si>
  <si>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</si>
  <si>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</si>
  <si>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</si>
  <si>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</si>
  <si>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</si>
  <si>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</si>
  <si>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</si>
  <si>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</si>
  <si>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</si>
  <si>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</si>
  <si>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</si>
  <si>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</si>
  <si>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</si>
  <si>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</si>
  <si>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</si>
  <si>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</si>
  <si>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</si>
  <si>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</si>
  <si>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</si>
  <si>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</si>
  <si>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</si>
  <si>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</si>
  <si>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</si>
  <si>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</si>
  <si>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</si>
  <si>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</si>
  <si>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</si>
  <si>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</si>
  <si>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</si>
  <si>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</si>
  <si>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</si>
  <si>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</si>
  <si>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</si>
  <si>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</si>
  <si>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</si>
  <si>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</si>
  <si>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</si>
  <si>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</si>
  <si>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</si>
  <si>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</si>
  <si>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</si>
  <si>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2.75</t>
  </si>
  <si>
    <t>▲ 2.31</t>
  </si>
  <si>
    <t>病院事業会計</t>
  </si>
  <si>
    <t>水道事業会計</t>
  </si>
  <si>
    <t>一般会計</t>
  </si>
  <si>
    <t>介護保険特別会計</t>
  </si>
  <si>
    <t>国民健康保険特別会計</t>
  </si>
  <si>
    <t>後期高齢者医療特別会計</t>
  </si>
  <si>
    <t>病院事業債管理特別会計</t>
  </si>
  <si>
    <t>公共下水道事業特別会計</t>
  </si>
  <si>
    <t>その他会計（赤字）</t>
  </si>
  <si>
    <t>その他会計（黒字）</t>
  </si>
  <si>
    <t>-</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</si>
  <si>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</si>
  <si>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</si>
  <si>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</si>
  <si>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</si>
  <si>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</si>
  <si>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</si>
  <si>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地方独立行政法人府中市病院機構</t>
    <rPh sb="0" eb="2">
      <t>チホウ</t>
    </rPh>
    <rPh sb="2" eb="4">
      <t>ドクリツ</t>
    </rPh>
    <rPh sb="4" eb="6">
      <t>ギョウセイ</t>
    </rPh>
    <rPh sb="6" eb="8">
      <t>ホウジン</t>
    </rPh>
    <rPh sb="8" eb="10">
      <t>フチュウ</t>
    </rPh>
    <rPh sb="10" eb="11">
      <t>シ</t>
    </rPh>
    <rPh sb="11" eb="13">
      <t>ビョウイン</t>
    </rPh>
    <rPh sb="13" eb="15">
      <t>キコウ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</si>
  <si>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</si>
  <si>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</si>
  <si>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</si>
  <si>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</si>
  <si>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</si>
  <si>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類似団体の平均と比較すると、将来負担比率は高く推移しているが改善傾向となっている。実質公債費比率についても高く推移していたが改善傾向であり、H28年度では類似団体の平均と同率となっている。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</si>
  <si>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</si>
  <si>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</si>
  <si>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</si>
  <si>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</si>
  <si>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類似団体の平均と比較すると、有形固定資産減価償却率は小さく、将来負担比率は大きくなっていることから、起債を活用した施設の更新が進んでいることが考えられる。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</si>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</sst>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73971</c:v>
                </c:pt>
                <c:pt idx="1">
                  <c:v>60291</c:v>
                </c:pt>
                <c:pt idx="2">
                  <c:v>74192</c:v>
                </c:pt>
                <c:pt idx="3">
                  <c:v>120230</c:v>
                </c:pt>
                <c:pt idx="4">
                  <c:v>70344</c:v>
                </c:pt>
              </c:numCache>
            </c:numRef>
          </c:val>
          <c:smooth val="0"/>
        </c:ser>
        <c:dLbls>
          <c:showLegendKey val="0"/>
          <c:showVal val="0"/>
          <c:showCatName val="0"/>
          <c:showSerName val="0"/>
          <c:showPercent val="0"/>
          <c:showBubbleSize val="0"/>
        </c:dLbls>
        <c:marker val="1"/>
        <c:smooth val="0"/>
        <c:axId val="120308864"/>
        <c:axId val="120310784"/>
      </c:lineChart>
      <c:catAx>
        <c:axId val="12030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10784"/>
        <c:crosses val="autoZero"/>
        <c:auto val="1"/>
        <c:lblAlgn val="ctr"/>
        <c:lblOffset val="100"/>
        <c:tickLblSkip val="1"/>
        <c:tickMarkSkip val="1"/>
        <c:noMultiLvlLbl val="0"/>
      </c:catAx>
      <c:valAx>
        <c:axId val="1203107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0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3.82</c:v>
                </c:pt>
                <c:pt idx="1">
                  <c:v>5.77</c:v>
                </c:pt>
                <c:pt idx="2">
                  <c:v>3.7</c:v>
                </c:pt>
                <c:pt idx="3">
                  <c:v>4.75</c:v>
                </c:pt>
                <c:pt idx="4">
                  <c:v>3.95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16.16</c:v>
                </c:pt>
                <c:pt idx="1">
                  <c:v>17.920000000000002</c:v>
                </c:pt>
                <c:pt idx="2">
                  <c:v>20.62</c:v>
                </c:pt>
                <c:pt idx="3">
                  <c:v>27.08</c:v>
                </c:pt>
                <c:pt idx="4">
                  <c:v>31.88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983232"/>
        <c:axId val="129985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-2.75</c:v>
                </c:pt>
                <c:pt idx="1">
                  <c:v>2.0099999999999998</c:v>
                </c:pt>
                <c:pt idx="2">
                  <c:v>-2.31</c:v>
                </c:pt>
                <c:pt idx="3">
                  <c:v>6.05</c:v>
                </c:pt>
                <c:pt idx="4">
                  <c:v>1.21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983232"/>
        <c:axId val="129985152"/>
      </c:lineChart>
      <c:catAx>
        <c:axId val="1299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85152"/>
        <c:crosses val="autoZero"/>
        <c:auto val="1"/>
        <c:lblAlgn val="ctr"/>
        <c:lblOffset val="100"/>
        <c:tickLblSkip val="1"/>
        <c:tickMarkSkip val="1"/>
        <c:noMultiLvlLbl val="0"/>
      </c:catAx>
      <c:valAx>
        <c:axId val="12998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1.64</c:v>
                </c:pt>
                <c:pt idx="2">
                  <c:v>#N/A</c:v>
                </c:pt>
                <c:pt idx="3">
                  <c:v>1.49</c:v>
                </c:pt>
                <c:pt idx="4">
                  <c:v>#N/A</c:v>
                </c:pt>
                <c:pt idx="5">
                  <c:v>0.25</c:v>
                </c:pt>
                <c:pt idx="6">
                  <c:v>#N/A</c:v>
                </c:pt>
                <c:pt idx="7">
                  <c:v>0.26</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0.08</c:v>
                </c:pt>
                <c:pt idx="4">
                  <c:v>#N/A</c:v>
                </c:pt>
                <c:pt idx="5">
                  <c:v>0.72</c:v>
                </c:pt>
                <c:pt idx="6">
                  <c:v>#N/A</c:v>
                </c:pt>
                <c:pt idx="7">
                  <c:v>0.44</c:v>
                </c:pt>
                <c:pt idx="8">
                  <c:v>#N/A</c:v>
                </c:pt>
                <c:pt idx="9">
                  <c:v>0.92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3.81</c:v>
                </c:pt>
                <c:pt idx="2">
                  <c:v>#N/A</c:v>
                </c:pt>
                <c:pt idx="3">
                  <c:v>5.76</c:v>
                </c:pt>
                <c:pt idx="4">
                  <c:v>#N/A</c:v>
                </c:pt>
                <c:pt idx="5">
                  <c:v>3.69</c:v>
                </c:pt>
                <c:pt idx="6">
                  <c:v>#N/A</c:v>
                </c:pt>
                <c:pt idx="7">
                  <c:v>4.74</c:v>
                </c:pt>
                <c:pt idx="8">
                  <c:v>#N/A</c:v>
                </c:pt>
                <c:pt idx="9">
                  <c:v>3.95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4.75</c:v>
                </c:pt>
                <c:pt idx="2">
                  <c:v>#N/A</c:v>
                </c:pt>
                <c:pt idx="3">
                  <c:v>5.21</c:v>
                </c:pt>
                <c:pt idx="4">
                  <c:v>#N/A</c:v>
                </c:pt>
                <c:pt idx="5">
                  <c:v>6.26</c:v>
                </c:pt>
                <c:pt idx="6">
                  <c:v>#N/A</c:v>
                </c:pt>
                <c:pt idx="7">
                  <c:v>6.92</c:v>
                </c:pt>
                <c:pt idx="8">
                  <c:v>#N/A</c:v>
                </c:pt>
                <c:pt idx="9">
                  <c:v>7.82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16.239999999999998</c:v>
                </c:pt>
                <c:pt idx="2">
                  <c:v>#N/A</c:v>
                </c:pt>
                <c:pt idx="3">
                  <c:v>16.39</c:v>
                </c:pt>
                <c:pt idx="4">
                  <c:v>#N/A</c:v>
                </c:pt>
                <c:pt idx="5">
                  <c:v>16.809999999999999</c:v>
                </c:pt>
                <c:pt idx="6">
                  <c:v>#N/A</c:v>
                </c:pt>
                <c:pt idx="7">
                  <c:v>17.170000000000002</c:v>
                </c:pt>
                <c:pt idx="8">
                  <c:v>#N/A</c:v>
                </c:pt>
                <c:pt idx="9">
                  <c:v>17.579999999999998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288896"/>
        <c:axId val="136294784"/>
      </c:barChart>
      <c:catAx>
        <c:axId val="1362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94784"/>
        <c:crosses val="autoZero"/>
        <c:auto val="1"/>
        <c:lblAlgn val="ctr"/>
        <c:lblOffset val="100"/>
        <c:tickLblSkip val="1"/>
        <c:tickMarkSkip val="1"/>
        <c:noMultiLvlLbl val="0"/>
      </c:catAx>
      <c:valAx>
        <c:axId val="13629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8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2500</c:v>
                </c:pt>
                <c:pt idx="5">
                  <c:v>2516</c:v>
                </c:pt>
                <c:pt idx="8">
                  <c:v>2634</c:v>
                </c:pt>
                <c:pt idx="11">
                  <c:v>2582</c:v>
                </c:pt>
                <c:pt idx="14">
                  <c:v>2560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c:v>
                </c:pt>
                <c:pt idx="3">
                  <c:v>20</c:v>
                </c:pt>
                <c:pt idx="6">
                  <c:v>18</c:v>
                </c:pt>
                <c:pt idx="9">
                  <c:v>17</c:v>
                </c:pt>
                <c:pt idx="12">
                  <c:v>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c:v>
                </c:pt>
                <c:pt idx="3">
                  <c:v>18</c:v>
                </c:pt>
                <c:pt idx="6">
                  <c:v>21</c:v>
                </c:pt>
                <c:pt idx="9">
                  <c:v>22</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660</c:v>
                </c:pt>
                <c:pt idx="3">
                  <c:v>632</c:v>
                </c:pt>
                <c:pt idx="6">
                  <c:v>616</c:v>
                </c:pt>
                <c:pt idx="9">
                  <c:v>611</c:v>
                </c:pt>
                <c:pt idx="12">
                  <c:v>569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3062</c:v>
                </c:pt>
                <c:pt idx="3">
                  <c:v>3075</c:v>
                </c:pt>
                <c:pt idx="6">
                  <c:v>3000</c:v>
                </c:pt>
                <c:pt idx="9">
                  <c:v>2956</c:v>
                </c:pt>
                <c:pt idx="12">
                  <c:v>2868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129408"/>
        <c:axId val="12013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1266</c:v>
                </c:pt>
                <c:pt idx="2">
                  <c:v>#N/A</c:v>
                </c:pt>
                <c:pt idx="3">
                  <c:v>#N/A</c:v>
                </c:pt>
                <c:pt idx="4">
                  <c:v>1229</c:v>
                </c:pt>
                <c:pt idx="5">
                  <c:v>#N/A</c:v>
                </c:pt>
                <c:pt idx="6">
                  <c:v>#N/A</c:v>
                </c:pt>
                <c:pt idx="7">
                  <c:v>1021</c:v>
                </c:pt>
                <c:pt idx="8">
                  <c:v>#N/A</c:v>
                </c:pt>
                <c:pt idx="9">
                  <c:v>#N/A</c:v>
                </c:pt>
                <c:pt idx="10">
                  <c:v>1024</c:v>
                </c:pt>
                <c:pt idx="11">
                  <c:v>#N/A</c:v>
                </c:pt>
                <c:pt idx="12">
                  <c:v>#N/A</c:v>
                </c:pt>
                <c:pt idx="13">
                  <c:v>919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129408"/>
        <c:axId val="120135680"/>
      </c:lineChart>
      <c:catAx>
        <c:axId val="1201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35680"/>
        <c:crosses val="autoZero"/>
        <c:auto val="1"/>
        <c:lblAlgn val="ctr"/>
        <c:lblOffset val="100"/>
        <c:tickLblSkip val="1"/>
        <c:tickMarkSkip val="1"/>
        <c:noMultiLvlLbl val="0"/>
      </c:catAx>
      <c:valAx>
        <c:axId val="12013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22063</c:v>
                </c:pt>
                <c:pt idx="5">
                  <c:v>21871</c:v>
                </c:pt>
                <c:pt idx="8">
                  <c:v>21454</c:v>
                </c:pt>
                <c:pt idx="11">
                  <c:v>22744</c:v>
                </c:pt>
                <c:pt idx="14">
                  <c:v>22287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4846</c:v>
                </c:pt>
                <c:pt idx="5">
                  <c:v>4510</c:v>
                </c:pt>
                <c:pt idx="8">
                  <c:v>4221</c:v>
                </c:pt>
                <c:pt idx="11">
                  <c:v>4799</c:v>
                </c:pt>
                <c:pt idx="14">
                  <c:v>4651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2102</c:v>
                </c:pt>
                <c:pt idx="5">
                  <c:v>2565</c:v>
                </c:pt>
                <c:pt idx="8">
                  <c:v>3065</c:v>
                </c:pt>
                <c:pt idx="11">
                  <c:v>3880</c:v>
                </c:pt>
                <c:pt idx="14">
                  <c:v>4455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63</c:v>
                </c:pt>
                <c:pt idx="6">
                  <c:v>170</c:v>
                </c:pt>
                <c:pt idx="9">
                  <c:v>263</c:v>
                </c:pt>
                <c:pt idx="12">
                  <c:v>303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4973</c:v>
                </c:pt>
                <c:pt idx="3">
                  <c:v>4737</c:v>
                </c:pt>
                <c:pt idx="6">
                  <c:v>4375</c:v>
                </c:pt>
                <c:pt idx="9">
                  <c:v>4015</c:v>
                </c:pt>
                <c:pt idx="12">
                  <c:v>4083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68</c:v>
                </c:pt>
                <c:pt idx="3">
                  <c:v>108</c:v>
                </c:pt>
                <c:pt idx="6">
                  <c:v>165</c:v>
                </c:pt>
                <c:pt idx="9">
                  <c:v>209</c:v>
                </c:pt>
                <c:pt idx="12">
                  <c:v>198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9057</c:v>
                </c:pt>
                <c:pt idx="3">
                  <c:v>8983</c:v>
                </c:pt>
                <c:pt idx="6">
                  <c:v>8862</c:v>
                </c:pt>
                <c:pt idx="9">
                  <c:v>8494</c:v>
                </c:pt>
                <c:pt idx="12">
                  <c:v>8072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8</c:v>
                </c:pt>
                <c:pt idx="6">
                  <c:v>4</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27263</c:v>
                </c:pt>
                <c:pt idx="3">
                  <c:v>26375</c:v>
                </c:pt>
                <c:pt idx="6">
                  <c:v>25884</c:v>
                </c:pt>
                <c:pt idx="9">
                  <c:v>27484</c:v>
                </c:pt>
                <c:pt idx="12">
                  <c:v>27223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6471680"/>
        <c:axId val="13647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12361</c:v>
                </c:pt>
                <c:pt idx="2">
                  <c:v>#N/A</c:v>
                </c:pt>
                <c:pt idx="3">
                  <c:v>#N/A</c:v>
                </c:pt>
                <c:pt idx="4">
                  <c:v>11327</c:v>
                </c:pt>
                <c:pt idx="5">
                  <c:v>#N/A</c:v>
                </c:pt>
                <c:pt idx="6">
                  <c:v>#N/A</c:v>
                </c:pt>
                <c:pt idx="7">
                  <c:v>10720</c:v>
                </c:pt>
                <c:pt idx="8">
                  <c:v>#N/A</c:v>
                </c:pt>
                <c:pt idx="9">
                  <c:v>#N/A</c:v>
                </c:pt>
                <c:pt idx="10">
                  <c:v>9041</c:v>
                </c:pt>
                <c:pt idx="11">
                  <c:v>#N/A</c:v>
                </c:pt>
                <c:pt idx="12">
                  <c:v>#N/A</c:v>
                </c:pt>
                <c:pt idx="13">
                  <c:v>8487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6471680"/>
        <c:axId val="136473600"/>
      </c:lineChart>
      <c:catAx>
        <c:axId val="13647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473600"/>
        <c:crosses val="autoZero"/>
        <c:auto val="1"/>
        <c:lblAlgn val="ctr"/>
        <c:lblOffset val="100"/>
        <c:tickLblSkip val="1"/>
        <c:tickMarkSkip val="1"/>
        <c:noMultiLvlLbl val="0"/>
      </c:catAx>
      <c:valAx>
        <c:axId val="13647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7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{46D28B0F-3A05-4E60-BA5A-6BB9ACA35175}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{FDB942CC-D80D-4F38-A74E-7C06566C2A5E}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{C7CF84AE-7B27-44A4-8D23-CFACCDE5A1CF}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{29A23414-ABF3-4600-B6E3-FAAC0CBBF1E3}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{FD40A087-60FC-4EBF-A685-07EFE90B9256}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40.700000000000003</c:v>
                </c:pt>
              </c:numCache>
            </c:numRef>
          </c:xVal>
          <c:yVal>
            <c:numRef>
              <c:f>公会計指標分析・財政指標組合せ分析表!$K$51:$O$51</c:f>
              <c:numCache>
                <c:formatCode>#,##0.0;"▲ "#,##0.0</c:formatCode>
                <c:ptCount val="5"/>
                <c:pt idx="3">
                  <c:v>91.2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{A5F27AF9-4CD8-4631-9B5D-3B307B1ACA04}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{0733399C-E08F-44A4-A8BF-8B51B2EB2849}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{69DAC45A-C946-489A-9F0A-78CFB27C9216}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{5A1CDCB7-C73F-47D3-8E28-0210079E8D5E}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{E20D35F0-183E-4D34-ACA4-7173DD00F66B}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58.4</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8208768"/>
        <c:axId val="178210304"/>
      </c:scatterChart>
      <c:valAx>
        <c:axId val="178208768"/>
        <c:scaling>
          <c:orientation val="minMax"/>
          <c:max val="60"/>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210304"/>
        <c:crosses val="autoZero"/>
        <c:crossBetween val="midCat"/>
      </c:valAx>
      <c:valAx>
        <c:axId val="178210304"/>
        <c:scaling>
          <c:orientation val="minMax"/>
          <c:max val="10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208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{BDC2F040-5CA2-416A-B113-E88555FAF6D9}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{63814B06-C53F-4373-ACD1-B1841FF12217}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{02E62AD1-987D-431B-ADB6-BFC536171B76}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{8DBF4905-99CD-46C0-8A35-43E7F8A73AFF}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{04945859-0F4C-41DB-87FA-0707E920A8E5}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13.1</c:v>
                </c:pt>
                <c:pt idx="2">
                  <c:v>12</c:v>
                </c:pt>
                <c:pt idx="3">
                  <c:v>11.1</c:v>
                </c:pt>
                <c:pt idx="4">
                  <c:v>10</c:v>
                </c:pt>
              </c:numCache>
            </c:numRef>
          </c:xVal>
          <c:yVal>
            <c:numRef>
              <c:f>公会計指標分析・財政指標組合せ分析表!$K$73:$O$73</c:f>
              <c:numCache>
                <c:formatCode>#,##0.0;"▲ "#,##0.0</c:formatCode>
                <c:ptCount val="5"/>
                <c:pt idx="0">
                  <c:v>126.9</c:v>
                </c:pt>
                <c:pt idx="1">
                  <c:v>115.2</c:v>
                </c:pt>
                <c:pt idx="2">
                  <c:v>110.7</c:v>
                </c:pt>
                <c:pt idx="3">
                  <c:v>91.2</c:v>
                </c:pt>
                <c:pt idx="4">
                  <c:v>86.5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{E771B393-9D5F-42AC-AABE-C44EDE649DF5}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{08467FE6-48C8-4B1D-AC30-DE386B708CF0}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{ECF3E76A-FC2D-41C8-83FC-2A2CF02FE902}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{22499E06-2A73-4FE3-BBB5-7170B035C869}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{5677DAD7-7579-4C5C-A5F2-A105C929458C}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8400640"/>
        <c:axId val="178415104"/>
      </c:scatterChart>
      <c:valAx>
        <c:axId val="178400640"/>
        <c:scaling>
          <c:orientation val="minMax"/>
          <c:max val="13.7"/>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415104"/>
        <c:crosses val="autoZero"/>
        <c:crossBetween val="midCat"/>
      </c:valAx>
      <c:valAx>
        <c:axId val="178415104"/>
        <c:scaling>
          <c:orientation val="minMax"/>
          <c:max val="14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400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・元利償還金等については昨年度より</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百万円減少したこと及び、準元利償還金が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百万円減少したこと</a:t>
          </a:r>
          <a:r>
            <a:rPr kumimoji="1" lang="ja-JP" altLang="en-US" sz="1100">
              <a:solidFill>
                <a:schemeClr val="dk1"/>
              </a:solidFill>
              <a:effectLst/>
              <a:latin typeface="+mn-lt"/>
              <a:ea typeface="+mn-ea"/>
              <a:cs typeface="+mn-cs"/>
            </a:rPr>
            <a:t>が要因となり、</a:t>
          </a:r>
          <a:r>
            <a:rPr kumimoji="1" lang="ja-JP" altLang="ja-JP" sz="1100">
              <a:solidFill>
                <a:schemeClr val="dk1"/>
              </a:solidFill>
              <a:effectLst/>
              <a:latin typeface="+mn-lt"/>
              <a:ea typeface="+mn-ea"/>
              <a:cs typeface="+mn-cs"/>
            </a:rPr>
            <a:t>実質公債費比率の分子</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百万円減少している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a:t>
          </a:r>
          <a:r>
            <a:rPr lang="ja-JP" altLang="en-US" sz="1100">
              <a:solidFill>
                <a:schemeClr val="dk1"/>
              </a:solidFill>
              <a:effectLst/>
              <a:latin typeface="+mn-lt"/>
              <a:ea typeface="+mn-ea"/>
              <a:cs typeface="+mn-cs"/>
            </a:rPr>
            <a:t>大型事業の実施に伴い</a:t>
          </a:r>
          <a:r>
            <a:rPr lang="ja-JP" altLang="ja-JP" sz="1100">
              <a:solidFill>
                <a:schemeClr val="dk1"/>
              </a:solidFill>
              <a:effectLst/>
              <a:latin typeface="+mn-lt"/>
              <a:ea typeface="+mn-ea"/>
              <a:cs typeface="+mn-cs"/>
            </a:rPr>
            <a:t>元利償還額</a:t>
          </a:r>
          <a:r>
            <a:rPr lang="ja-JP" altLang="en-US" sz="1100">
              <a:solidFill>
                <a:schemeClr val="dk1"/>
              </a:solidFill>
              <a:effectLst/>
              <a:latin typeface="+mn-lt"/>
              <a:ea typeface="+mn-ea"/>
              <a:cs typeface="+mn-cs"/>
            </a:rPr>
            <a:t>の増加が予想されるため</a:t>
          </a:r>
          <a:r>
            <a:rPr lang="ja-JP" altLang="ja-JP" sz="1100">
              <a:solidFill>
                <a:schemeClr val="dk1"/>
              </a:solidFill>
              <a:effectLst/>
              <a:latin typeface="+mn-lt"/>
              <a:ea typeface="+mn-ea"/>
              <a:cs typeface="+mn-cs"/>
            </a:rPr>
            <a:t>、普通建設事業の精査による地方債発行額の縮減、公的資金の活用による金利負担の軽減、地方債の繰上償還などを活用して、比率の上昇を抑制する。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した主な要因としては、地方債の現在高が</a:t>
          </a:r>
          <a:r>
            <a:rPr lang="en-US" altLang="ja-JP" sz="1100">
              <a:solidFill>
                <a:schemeClr val="dk1"/>
              </a:solidFill>
              <a:effectLst/>
              <a:latin typeface="+mn-lt"/>
              <a:ea typeface="+mn-ea"/>
              <a:cs typeface="+mn-cs"/>
            </a:rPr>
            <a:t>261</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減少、公営企業債に対する繰入見込が</a:t>
          </a:r>
          <a:r>
            <a:rPr lang="en-US" altLang="ja-JP" sz="1100">
              <a:solidFill>
                <a:schemeClr val="dk1"/>
              </a:solidFill>
              <a:effectLst/>
              <a:latin typeface="+mn-lt"/>
              <a:ea typeface="+mn-ea"/>
              <a:cs typeface="+mn-cs"/>
            </a:rPr>
            <a:t>422</a:t>
          </a:r>
          <a:r>
            <a:rPr lang="ja-JP" altLang="en-US" sz="1100">
              <a:solidFill>
                <a:schemeClr val="dk1"/>
              </a:solidFill>
              <a:effectLst/>
              <a:latin typeface="+mn-lt"/>
              <a:ea typeface="+mn-ea"/>
              <a:cs typeface="+mn-cs"/>
            </a:rPr>
            <a:t>百万円減少</a:t>
          </a:r>
          <a:r>
            <a:rPr lang="ja-JP" altLang="ja-JP" sz="1100">
              <a:solidFill>
                <a:schemeClr val="dk1"/>
              </a:solidFill>
              <a:effectLst/>
              <a:latin typeface="+mn-lt"/>
              <a:ea typeface="+mn-ea"/>
              <a:cs typeface="+mn-cs"/>
            </a:rPr>
            <a:t>したことが大きく影響している。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一方、充当可能財源として</a:t>
          </a:r>
          <a:r>
            <a:rPr lang="ja-JP" altLang="ja-JP" sz="1100">
              <a:solidFill>
                <a:schemeClr val="dk1"/>
              </a:solidFill>
              <a:effectLst/>
              <a:latin typeface="+mn-lt"/>
              <a:ea typeface="+mn-ea"/>
              <a:cs typeface="+mn-cs"/>
            </a:rPr>
            <a:t>充当可能基金</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575</a:t>
          </a:r>
          <a:r>
            <a:rPr lang="ja-JP" altLang="ja-JP" sz="1100">
              <a:solidFill>
                <a:schemeClr val="dk1"/>
              </a:solidFill>
              <a:effectLst/>
              <a:latin typeface="+mn-lt"/>
              <a:ea typeface="+mn-ea"/>
              <a:cs typeface="+mn-cs"/>
            </a:rPr>
            <a:t>百万円増加したことから、結果として将来負担比率の分子が昨年度より</a:t>
          </a:r>
          <a:r>
            <a:rPr lang="en-US" altLang="ja-JP" sz="1100">
              <a:solidFill>
                <a:schemeClr val="dk1"/>
              </a:solidFill>
              <a:effectLst/>
              <a:latin typeface="+mn-lt"/>
              <a:ea typeface="+mn-ea"/>
              <a:cs typeface="+mn-cs"/>
            </a:rPr>
            <a:t>554</a:t>
          </a:r>
          <a:r>
            <a:rPr lang="ja-JP" altLang="ja-JP" sz="1100">
              <a:solidFill>
                <a:schemeClr val="dk1"/>
              </a:solidFill>
              <a:effectLst/>
              <a:latin typeface="+mn-lt"/>
              <a:ea typeface="+mn-ea"/>
              <a:cs typeface="+mn-cs"/>
            </a:rPr>
            <a:t>百万円減少している。</a:t>
          </a:r>
          <a:endParaRPr lang="ja-JP" altLang="ja-JP" sz="1400">
            <a:effectLst/>
          </a:endParaRPr>
        </a:p>
        <a:p>
          <a:r>
            <a:rPr lang="ja-JP" altLang="ja-JP" sz="1100">
              <a:solidFill>
                <a:schemeClr val="dk1"/>
              </a:solidFill>
              <a:effectLst/>
              <a:latin typeface="+mn-lt"/>
              <a:ea typeface="+mn-ea"/>
              <a:cs typeface="+mn-cs"/>
            </a:rPr>
            <a:t>　今後の見込みとしては、大型事業</a:t>
          </a:r>
          <a:r>
            <a:rPr lang="ja-JP" altLang="en-US" sz="1100">
              <a:solidFill>
                <a:schemeClr val="dk1"/>
              </a:solidFill>
              <a:effectLst/>
              <a:latin typeface="+mn-lt"/>
              <a:ea typeface="+mn-ea"/>
              <a:cs typeface="+mn-cs"/>
            </a:rPr>
            <a:t>に伴い地方債の発行が</a:t>
          </a:r>
          <a:r>
            <a:rPr lang="ja-JP" altLang="ja-JP" sz="1100">
              <a:solidFill>
                <a:schemeClr val="dk1"/>
              </a:solidFill>
              <a:effectLst/>
              <a:latin typeface="+mn-lt"/>
              <a:ea typeface="+mn-ea"/>
              <a:cs typeface="+mn-cs"/>
            </a:rPr>
            <a:t>予定されているため、地方債残高については増加が見込まれているが、同様に基準財政需要額算入見込額についても増加が見込まれるため、今後も同程度で推移すると予測</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40,756
40,307
195.75
20,578,508
19,963,811
468,650
11,857,593
24,754,486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類似団体平均や全国平均と比較しても低い率となっており、施設別で見ると道路や廃棄物処理施設、消防施設などが低い率となっている。</a:t>
          </a:r>
          <a:endParaRPr lang="ja-JP" altLang="ja-JP">
            <a:effectLst/>
          </a:endParaRPr>
        </a:p>
        <a:p>
          <a:r>
            <a:rPr kumimoji="1" lang="ja-JP" altLang="ja-JP" sz="1100">
              <a:solidFill>
                <a:schemeClr val="dk1"/>
              </a:solidFill>
              <a:effectLst/>
              <a:latin typeface="+mn-lt"/>
              <a:ea typeface="+mn-ea"/>
              <a:cs typeface="+mn-cs"/>
            </a:rPr>
            <a:t>　道路では中心市街地活性化計画に基づいた大規模な道路改良が行われたことなどにより、老朽化した道路が減少したことが考えられる。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476567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583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582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45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47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006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0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97790</xdr:rowOff>
    </xdr:from>
    <xdr:to>
      <xdr:col>3</xdr:col>
      <xdr:colOff>511175</xdr:colOff>
      <xdr:row>29</xdr:row>
      <xdr:rowOff>27940</xdr:rowOff>
    </xdr:to>
    <xdr:sp macro="" textlink="">
      <xdr:nvSpPr>
        <xdr:cNvPr id="71" name="フローチャート : 判断 70"/>
        <xdr:cNvSpPr/>
      </xdr:nvSpPr>
      <xdr:spPr>
        <a:xfrm>
          <a:off x="4000500" y="489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48895</xdr:rowOff>
    </xdr:from>
    <xdr:to>
      <xdr:col>3</xdr:col>
      <xdr:colOff>511175</xdr:colOff>
      <xdr:row>32</xdr:row>
      <xdr:rowOff>150495</xdr:rowOff>
    </xdr:to>
    <xdr:sp macro="" textlink="">
      <xdr:nvSpPr>
        <xdr:cNvPr id="77" name="円/楕円 76"/>
        <xdr:cNvSpPr/>
      </xdr:nvSpPr>
      <xdr:spPr>
        <a:xfrm>
          <a:off x="40005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44467</xdr:rowOff>
    </xdr:from>
    <xdr:ext cx="405111" cy="259045"/>
    <xdr:sp macro="" textlink="">
      <xdr:nvSpPr>
        <xdr:cNvPr id="78" name="n_1aveValue有形固定資産減価償却率"/>
        <xdr:cNvSpPr txBox="1"/>
      </xdr:nvSpPr>
      <xdr:spPr>
        <a:xfrm>
          <a:off x="3836043" y="467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141622</xdr:rowOff>
    </xdr:from>
    <xdr:ext cx="405111" cy="259045"/>
    <xdr:sp macro="" textlink="">
      <xdr:nvSpPr>
        <xdr:cNvPr id="79" name="n_1mainValue有形固定資産減価償却率"/>
        <xdr:cNvSpPr txBox="1"/>
      </xdr:nvSpPr>
      <xdr:spPr>
        <a:xfrm>
          <a:off x="3836043"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40,756
40,307
195.75
20,578,508
19,963,811
468,650
11,857,593
24,754,486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100838</xdr:rowOff>
    </xdr:from>
    <xdr:to>
      <xdr:col>5</xdr:col>
      <xdr:colOff>409575</xdr:colOff>
      <xdr:row>34</xdr:row>
      <xdr:rowOff>30988</xdr:rowOff>
    </xdr:to>
    <xdr:sp macro="" textlink="">
      <xdr:nvSpPr>
        <xdr:cNvPr id="61" name="フローチャート : 判断 60"/>
        <xdr:cNvSpPr/>
      </xdr:nvSpPr>
      <xdr:spPr>
        <a:xfrm>
          <a:off x="3746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112268</xdr:rowOff>
    </xdr:from>
    <xdr:to>
      <xdr:col>5</xdr:col>
      <xdr:colOff>409575</xdr:colOff>
      <xdr:row>36</xdr:row>
      <xdr:rowOff>42418</xdr:rowOff>
    </xdr:to>
    <xdr:sp macro="" textlink="">
      <xdr:nvSpPr>
        <xdr:cNvPr id="67" name="円/楕円 66"/>
        <xdr:cNvSpPr/>
      </xdr:nvSpPr>
      <xdr:spPr>
        <a:xfrm>
          <a:off x="3746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47515</xdr:rowOff>
    </xdr:from>
    <xdr:ext cx="405111" cy="259045"/>
    <xdr:sp macro="" textlink="">
      <xdr:nvSpPr>
        <xdr:cNvPr id="68" name="n_1aveValue【道路】&#10;有形固定資産減価償却率"/>
        <xdr:cNvSpPr txBox="1"/>
      </xdr:nvSpPr>
      <xdr:spPr>
        <a:xfrm>
          <a:off x="3582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33545</xdr:rowOff>
    </xdr:from>
    <xdr:ext cx="405111" cy="259045"/>
    <xdr:sp macro="" textlink="">
      <xdr:nvSpPr>
        <xdr:cNvPr id="69" name="n_1mainValue【道路】&#10;有形固定資産減価償却率"/>
        <xdr:cNvSpPr txBox="1"/>
      </xdr:nvSpPr>
      <xdr:spPr>
        <a:xfrm>
          <a:off x="3582043" y="620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30155</xdr:rowOff>
    </xdr:from>
    <xdr:to>
      <xdr:col>14</xdr:col>
      <xdr:colOff>79375</xdr:colOff>
      <xdr:row>36</xdr:row>
      <xdr:rowOff>131755</xdr:rowOff>
    </xdr:to>
    <xdr:sp macro="" textlink="">
      <xdr:nvSpPr>
        <xdr:cNvPr id="99" name="フローチャート : 判断 98"/>
        <xdr:cNvSpPr/>
      </xdr:nvSpPr>
      <xdr:spPr>
        <a:xfrm>
          <a:off x="9588500" y="62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128132</xdr:rowOff>
    </xdr:from>
    <xdr:to>
      <xdr:col>14</xdr:col>
      <xdr:colOff>79375</xdr:colOff>
      <xdr:row>40</xdr:row>
      <xdr:rowOff>58282</xdr:rowOff>
    </xdr:to>
    <xdr:sp macro="" textlink="">
      <xdr:nvSpPr>
        <xdr:cNvPr id="105" name="円/楕円 104"/>
        <xdr:cNvSpPr/>
      </xdr:nvSpPr>
      <xdr:spPr>
        <a:xfrm>
          <a:off x="9588500" y="68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148282</xdr:rowOff>
    </xdr:from>
    <xdr:ext cx="534377" cy="259045"/>
    <xdr:sp macro="" textlink="">
      <xdr:nvSpPr>
        <xdr:cNvPr id="106" name="n_1aveValue【道路】&#10;一人当たり延長"/>
        <xdr:cNvSpPr txBox="1"/>
      </xdr:nvSpPr>
      <xdr:spPr>
        <a:xfrm>
          <a:off x="9359410" y="59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29.896</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49409</xdr:rowOff>
    </xdr:from>
    <xdr:ext cx="534377" cy="259045"/>
    <xdr:sp macro="" textlink="">
      <xdr:nvSpPr>
        <xdr:cNvPr id="107" name="n_1mainValue【道路】&#10;一人当たり延長"/>
        <xdr:cNvSpPr txBox="1"/>
      </xdr:nvSpPr>
      <xdr:spPr>
        <a:xfrm>
          <a:off x="9359410" y="69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5"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6" name="フローチャート : 判断 135"/>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77216</xdr:rowOff>
    </xdr:from>
    <xdr:to>
      <xdr:col>5</xdr:col>
      <xdr:colOff>409575</xdr:colOff>
      <xdr:row>59</xdr:row>
      <xdr:rowOff>7366</xdr:rowOff>
    </xdr:to>
    <xdr:sp macro="" textlink="">
      <xdr:nvSpPr>
        <xdr:cNvPr id="137" name="フローチャート : 判断 136"/>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43" name="円/楕円 142"/>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169943</xdr:rowOff>
    </xdr:from>
    <xdr:ext cx="405111" cy="259045"/>
    <xdr:sp macro="" textlink="">
      <xdr:nvSpPr>
        <xdr:cNvPr id="144" name="n_1aveValue【橋りょう・トンネル】&#10;有形固定資産減価償却率"/>
        <xdr:cNvSpPr txBox="1"/>
      </xdr:nvSpPr>
      <xdr:spPr>
        <a:xfrm>
          <a:off x="3582043"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67327</xdr:rowOff>
    </xdr:from>
    <xdr:ext cx="405111" cy="259045"/>
    <xdr:sp macro="" textlink="">
      <xdr:nvSpPr>
        <xdr:cNvPr id="145" name="n_1mainValue【橋りょう・トンネル】&#10;有形固定資産減価償却率"/>
        <xdr:cNvSpPr txBox="1"/>
      </xdr:nvSpPr>
      <xdr:spPr>
        <a:xfrm>
          <a:off x="3582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170755</xdr:rowOff>
    </xdr:from>
    <xdr:ext cx="599010" cy="259045"/>
    <xdr:sp macro="" textlink="">
      <xdr:nvSpPr>
        <xdr:cNvPr id="171" name="【橋りょう・トンネル】&#10;一人当たり有形固定資産（償却資産）額平均値テキスト"/>
        <xdr:cNvSpPr txBox="1"/>
      </xdr:nvSpPr>
      <xdr:spPr>
        <a:xfrm>
          <a:off x="10566400" y="10114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217,458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20878</xdr:rowOff>
    </xdr:from>
    <xdr:to>
      <xdr:col>15</xdr:col>
      <xdr:colOff>231775</xdr:colOff>
      <xdr:row>59</xdr:row>
      <xdr:rowOff>122478</xdr:rowOff>
    </xdr:to>
    <xdr:sp macro="" textlink="">
      <xdr:nvSpPr>
        <xdr:cNvPr id="172" name="フローチャート : 判断 171"/>
        <xdr:cNvSpPr/>
      </xdr:nvSpPr>
      <xdr:spPr>
        <a:xfrm>
          <a:off x="10426700" y="10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50253</xdr:rowOff>
    </xdr:from>
    <xdr:to>
      <xdr:col>14</xdr:col>
      <xdr:colOff>79375</xdr:colOff>
      <xdr:row>57</xdr:row>
      <xdr:rowOff>151853</xdr:rowOff>
    </xdr:to>
    <xdr:sp macro="" textlink="">
      <xdr:nvSpPr>
        <xdr:cNvPr id="173" name="フローチャート : 判断 172"/>
        <xdr:cNvSpPr/>
      </xdr:nvSpPr>
      <xdr:spPr>
        <a:xfrm>
          <a:off x="9588500" y="98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102688</xdr:rowOff>
    </xdr:from>
    <xdr:to>
      <xdr:col>14</xdr:col>
      <xdr:colOff>79375</xdr:colOff>
      <xdr:row>58</xdr:row>
      <xdr:rowOff>32838</xdr:rowOff>
    </xdr:to>
    <xdr:sp macro="" textlink="">
      <xdr:nvSpPr>
        <xdr:cNvPr id="179" name="円/楕円 178"/>
        <xdr:cNvSpPr/>
      </xdr:nvSpPr>
      <xdr:spPr>
        <a:xfrm>
          <a:off x="9588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168380</xdr:rowOff>
    </xdr:from>
    <xdr:ext cx="599010" cy="259045"/>
    <xdr:sp macro="" textlink="">
      <xdr:nvSpPr>
        <xdr:cNvPr id="180" name="n_1aveValue【橋りょう・トンネル】&#10;一人当たり有形固定資産（償却資産）額"/>
        <xdr:cNvSpPr txBox="1"/>
      </xdr:nvSpPr>
      <xdr:spPr>
        <a:xfrm>
          <a:off x="9327094" y="959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23965</xdr:rowOff>
    </xdr:from>
    <xdr:ext cx="599010" cy="259045"/>
    <xdr:sp macro="" textlink="">
      <xdr:nvSpPr>
        <xdr:cNvPr id="181" name="n_1mainValue【橋りょう・トンネル】&#10;一人当たり有形固定資産（償却資産）額"/>
        <xdr:cNvSpPr txBox="1"/>
      </xdr:nvSpPr>
      <xdr:spPr>
        <a:xfrm>
          <a:off x="9327094" y="996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82550</xdr:rowOff>
    </xdr:from>
    <xdr:to>
      <xdr:col>5</xdr:col>
      <xdr:colOff>409575</xdr:colOff>
      <xdr:row>82</xdr:row>
      <xdr:rowOff>12700</xdr:rowOff>
    </xdr:to>
    <xdr:sp macro="" textlink="">
      <xdr:nvSpPr>
        <xdr:cNvPr id="213" name="フローチャート : 判断 212"/>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17780</xdr:rowOff>
    </xdr:from>
    <xdr:to>
      <xdr:col>5</xdr:col>
      <xdr:colOff>409575</xdr:colOff>
      <xdr:row>77</xdr:row>
      <xdr:rowOff>119380</xdr:rowOff>
    </xdr:to>
    <xdr:sp macro="" textlink="">
      <xdr:nvSpPr>
        <xdr:cNvPr id="219" name="円/楕円 218"/>
        <xdr:cNvSpPr/>
      </xdr:nvSpPr>
      <xdr:spPr>
        <a:xfrm>
          <a:off x="3746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3827</xdr:rowOff>
    </xdr:from>
    <xdr:ext cx="405111" cy="259045"/>
    <xdr:sp macro="" textlink="">
      <xdr:nvSpPr>
        <xdr:cNvPr id="220" name="n_1aveValue【公営住宅】&#10;有形固定資産減価償却率"/>
        <xdr:cNvSpPr txBox="1"/>
      </xdr:nvSpPr>
      <xdr:spPr>
        <a:xfrm>
          <a:off x="3582043"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135907</xdr:rowOff>
    </xdr:from>
    <xdr:ext cx="405111" cy="259045"/>
    <xdr:sp macro="" textlink="">
      <xdr:nvSpPr>
        <xdr:cNvPr id="221" name="n_1mainValue【公営住宅】&#10;有形固定資産減価償却率"/>
        <xdr:cNvSpPr txBox="1"/>
      </xdr:nvSpPr>
      <xdr:spPr>
        <a:xfrm>
          <a:off x="3582043"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41184</xdr:rowOff>
    </xdr:from>
    <xdr:to>
      <xdr:col>14</xdr:col>
      <xdr:colOff>79375</xdr:colOff>
      <xdr:row>79</xdr:row>
      <xdr:rowOff>142784</xdr:rowOff>
    </xdr:to>
    <xdr:sp macro="" textlink="">
      <xdr:nvSpPr>
        <xdr:cNvPr id="255" name="フローチャート : 判断 254"/>
        <xdr:cNvSpPr/>
      </xdr:nvSpPr>
      <xdr:spPr>
        <a:xfrm>
          <a:off x="9588500" y="1358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52614</xdr:rowOff>
    </xdr:from>
    <xdr:to>
      <xdr:col>14</xdr:col>
      <xdr:colOff>79375</xdr:colOff>
      <xdr:row>83</xdr:row>
      <xdr:rowOff>154214</xdr:rowOff>
    </xdr:to>
    <xdr:sp macro="" textlink="">
      <xdr:nvSpPr>
        <xdr:cNvPr id="261" name="円/楕円 260"/>
        <xdr:cNvSpPr/>
      </xdr:nvSpPr>
      <xdr:spPr>
        <a:xfrm>
          <a:off x="9588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159311</xdr:rowOff>
    </xdr:from>
    <xdr:ext cx="469744" cy="259045"/>
    <xdr:sp macro="" textlink="">
      <xdr:nvSpPr>
        <xdr:cNvPr id="262" name="n_1aveValue【公営住宅】&#10;一人当たり面積"/>
        <xdr:cNvSpPr txBox="1"/>
      </xdr:nvSpPr>
      <xdr:spPr>
        <a:xfrm>
          <a:off x="9391727" y="133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145341</xdr:rowOff>
    </xdr:from>
    <xdr:ext cx="469744" cy="259045"/>
    <xdr:sp macro="" textlink="">
      <xdr:nvSpPr>
        <xdr:cNvPr id="263" name="n_1mainValue【公営住宅】&#10;一人当たり面積"/>
        <xdr:cNvSpPr txBox="1"/>
      </xdr:nvSpPr>
      <xdr:spPr>
        <a:xfrm>
          <a:off x="9391727" y="1437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07" name="フローチャート : 判断 306"/>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65405</xdr:rowOff>
    </xdr:from>
    <xdr:to>
      <xdr:col>22</xdr:col>
      <xdr:colOff>415925</xdr:colOff>
      <xdr:row>37</xdr:row>
      <xdr:rowOff>167005</xdr:rowOff>
    </xdr:to>
    <xdr:sp macro="" textlink="">
      <xdr:nvSpPr>
        <xdr:cNvPr id="313" name="円/楕円 312"/>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14"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12082</xdr:rowOff>
    </xdr:from>
    <xdr:ext cx="405111" cy="259045"/>
    <xdr:sp macro="" textlink="">
      <xdr:nvSpPr>
        <xdr:cNvPr id="315" name="n_1mainValue【認定こども園・幼稚園・保育所】&#10;有形固定資産減価償却率"/>
        <xdr:cNvSpPr txBox="1"/>
      </xdr:nvSpPr>
      <xdr:spPr>
        <a:xfrm>
          <a:off x="15266043"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40640</xdr:rowOff>
    </xdr:from>
    <xdr:to>
      <xdr:col>31</xdr:col>
      <xdr:colOff>85725</xdr:colOff>
      <xdr:row>38</xdr:row>
      <xdr:rowOff>142240</xdr:rowOff>
    </xdr:to>
    <xdr:sp macro="" textlink="">
      <xdr:nvSpPr>
        <xdr:cNvPr id="346" name="フローチャート : 判断 345"/>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78740</xdr:rowOff>
    </xdr:from>
    <xdr:to>
      <xdr:col>31</xdr:col>
      <xdr:colOff>85725</xdr:colOff>
      <xdr:row>33</xdr:row>
      <xdr:rowOff>8890</xdr:rowOff>
    </xdr:to>
    <xdr:sp macro="" textlink="">
      <xdr:nvSpPr>
        <xdr:cNvPr id="352" name="円/楕円 351"/>
        <xdr:cNvSpPr/>
      </xdr:nvSpPr>
      <xdr:spPr>
        <a:xfrm>
          <a:off x="21272500" y="55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133367</xdr:rowOff>
    </xdr:from>
    <xdr:ext cx="469744" cy="259045"/>
    <xdr:sp macro="" textlink="">
      <xdr:nvSpPr>
        <xdr:cNvPr id="353" name="n_1aveValue【認定こども園・幼稚園・保育所】&#10;一人当たり面積"/>
        <xdr:cNvSpPr txBox="1"/>
      </xdr:nvSpPr>
      <xdr:spPr>
        <a:xfrm>
          <a:off x="210757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25417</xdr:rowOff>
    </xdr:from>
    <xdr:ext cx="469744" cy="259045"/>
    <xdr:sp macro="" textlink="">
      <xdr:nvSpPr>
        <xdr:cNvPr id="354" name="n_1mainValue【認定こども園・幼稚園・保育所】&#10;一人当たり面積"/>
        <xdr:cNvSpPr txBox="1"/>
      </xdr:nvSpPr>
      <xdr:spPr>
        <a:xfrm>
          <a:off x="21075727" y="53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166370</xdr:rowOff>
    </xdr:from>
    <xdr:to>
      <xdr:col>22</xdr:col>
      <xdr:colOff>415925</xdr:colOff>
      <xdr:row>60</xdr:row>
      <xdr:rowOff>96520</xdr:rowOff>
    </xdr:to>
    <xdr:sp macro="" textlink="">
      <xdr:nvSpPr>
        <xdr:cNvPr id="386" name="フローチャート : 判断 385"/>
        <xdr:cNvSpPr/>
      </xdr:nvSpPr>
      <xdr:spPr>
        <a:xfrm>
          <a:off x="15430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59690</xdr:rowOff>
    </xdr:from>
    <xdr:to>
      <xdr:col>22</xdr:col>
      <xdr:colOff>415925</xdr:colOff>
      <xdr:row>59</xdr:row>
      <xdr:rowOff>161290</xdr:rowOff>
    </xdr:to>
    <xdr:sp macro="" textlink="">
      <xdr:nvSpPr>
        <xdr:cNvPr id="392" name="円/楕円 391"/>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87647</xdr:rowOff>
    </xdr:from>
    <xdr:ext cx="405111" cy="259045"/>
    <xdr:sp macro="" textlink="">
      <xdr:nvSpPr>
        <xdr:cNvPr id="393" name="n_1aveValue【学校施設】&#10;有形固定資産減価償却率"/>
        <xdr:cNvSpPr txBox="1"/>
      </xdr:nvSpPr>
      <xdr:spPr>
        <a:xfrm>
          <a:off x="15266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6367</xdr:rowOff>
    </xdr:from>
    <xdr:ext cx="405111" cy="259045"/>
    <xdr:sp macro="" textlink="">
      <xdr:nvSpPr>
        <xdr:cNvPr id="394" name="n_1mainValue【学校施設】&#10;有形固定資産減価償却率"/>
        <xdr:cNvSpPr txBox="1"/>
      </xdr:nvSpPr>
      <xdr:spPr>
        <a:xfrm>
          <a:off x="15266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140788</xdr:rowOff>
    </xdr:from>
    <xdr:to>
      <xdr:col>31</xdr:col>
      <xdr:colOff>85725</xdr:colOff>
      <xdr:row>59</xdr:row>
      <xdr:rowOff>70938</xdr:rowOff>
    </xdr:to>
    <xdr:sp macro="" textlink="">
      <xdr:nvSpPr>
        <xdr:cNvPr id="428" name="フローチャート : 判断 427"/>
        <xdr:cNvSpPr/>
      </xdr:nvSpPr>
      <xdr:spPr>
        <a:xfrm>
          <a:off x="21272500" y="1008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35197</xdr:rowOff>
    </xdr:from>
    <xdr:to>
      <xdr:col>31</xdr:col>
      <xdr:colOff>85725</xdr:colOff>
      <xdr:row>58</xdr:row>
      <xdr:rowOff>136797</xdr:rowOff>
    </xdr:to>
    <xdr:sp macro="" textlink="">
      <xdr:nvSpPr>
        <xdr:cNvPr id="434" name="円/楕円 433"/>
        <xdr:cNvSpPr/>
      </xdr:nvSpPr>
      <xdr:spPr>
        <a:xfrm>
          <a:off x="21272500" y="99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62065</xdr:rowOff>
    </xdr:from>
    <xdr:ext cx="469744" cy="259045"/>
    <xdr:sp macro="" textlink="">
      <xdr:nvSpPr>
        <xdr:cNvPr id="435" name="n_1aveValue【学校施設】&#10;一人当たり面積"/>
        <xdr:cNvSpPr txBox="1"/>
      </xdr:nvSpPr>
      <xdr:spPr>
        <a:xfrm>
          <a:off x="21075727" y="1017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153324</xdr:rowOff>
    </xdr:from>
    <xdr:ext cx="469744" cy="259045"/>
    <xdr:sp macro="" textlink="">
      <xdr:nvSpPr>
        <xdr:cNvPr id="436" name="n_1mainValue【学校施設】&#10;一人当たり面積"/>
        <xdr:cNvSpPr txBox="1"/>
      </xdr:nvSpPr>
      <xdr:spPr>
        <a:xfrm>
          <a:off x="21075727" y="97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2" name="直線コネクタ 46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4" name="直線コネクタ 46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6" name="直線コネクタ 46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7"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68" name="フローチャート : 判断 46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5262</xdr:rowOff>
    </xdr:from>
    <xdr:to>
      <xdr:col>22</xdr:col>
      <xdr:colOff>415925</xdr:colOff>
      <xdr:row>81</xdr:row>
      <xdr:rowOff>106862</xdr:rowOff>
    </xdr:to>
    <xdr:sp macro="" textlink="">
      <xdr:nvSpPr>
        <xdr:cNvPr id="469" name="フローチャート : 判断 468"/>
        <xdr:cNvSpPr/>
      </xdr:nvSpPr>
      <xdr:spPr>
        <a:xfrm>
          <a:off x="15430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60779</xdr:rowOff>
    </xdr:from>
    <xdr:to>
      <xdr:col>22</xdr:col>
      <xdr:colOff>415925</xdr:colOff>
      <xdr:row>77</xdr:row>
      <xdr:rowOff>162379</xdr:rowOff>
    </xdr:to>
    <xdr:sp macro="" textlink="">
      <xdr:nvSpPr>
        <xdr:cNvPr id="475" name="円/楕円 474"/>
        <xdr:cNvSpPr/>
      </xdr:nvSpPr>
      <xdr:spPr>
        <a:xfrm>
          <a:off x="15430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97989</xdr:rowOff>
    </xdr:from>
    <xdr:ext cx="405111" cy="259045"/>
    <xdr:sp macro="" textlink="">
      <xdr:nvSpPr>
        <xdr:cNvPr id="476" name="n_1aveValue【児童館】&#10;有形固定資産減価償却率"/>
        <xdr:cNvSpPr txBox="1"/>
      </xdr:nvSpPr>
      <xdr:spPr>
        <a:xfrm>
          <a:off x="15266043"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7456</xdr:rowOff>
    </xdr:from>
    <xdr:ext cx="405111" cy="259045"/>
    <xdr:sp macro="" textlink="">
      <xdr:nvSpPr>
        <xdr:cNvPr id="477" name="n_1mainValue【児童館】&#10;有形固定資産減価償却率"/>
        <xdr:cNvSpPr txBox="1"/>
      </xdr:nvSpPr>
      <xdr:spPr>
        <a:xfrm>
          <a:off x="15266043"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1" name="直線コネクタ 500"/>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2"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3" name="直線コネクタ 502"/>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4"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5" name="直線コネクタ 504"/>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6"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7" name="フローチャート : 判断 50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59689</xdr:rowOff>
    </xdr:from>
    <xdr:to>
      <xdr:col>31</xdr:col>
      <xdr:colOff>85725</xdr:colOff>
      <xdr:row>85</xdr:row>
      <xdr:rowOff>161289</xdr:rowOff>
    </xdr:to>
    <xdr:sp macro="" textlink="">
      <xdr:nvSpPr>
        <xdr:cNvPr id="508" name="フローチャート : 判断 507"/>
        <xdr:cNvSpPr/>
      </xdr:nvSpPr>
      <xdr:spPr>
        <a:xfrm>
          <a:off x="21272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132080</xdr:rowOff>
    </xdr:from>
    <xdr:to>
      <xdr:col>31</xdr:col>
      <xdr:colOff>85725</xdr:colOff>
      <xdr:row>85</xdr:row>
      <xdr:rowOff>62230</xdr:rowOff>
    </xdr:to>
    <xdr:sp macro="" textlink="">
      <xdr:nvSpPr>
        <xdr:cNvPr id="514" name="円/楕円 513"/>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152416</xdr:rowOff>
    </xdr:from>
    <xdr:ext cx="469744" cy="259045"/>
    <xdr:sp macro="" textlink="">
      <xdr:nvSpPr>
        <xdr:cNvPr id="515" name="n_1aveValue【児童館】&#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78757</xdr:rowOff>
    </xdr:from>
    <xdr:ext cx="469744" cy="259045"/>
    <xdr:sp macro="" textlink="">
      <xdr:nvSpPr>
        <xdr:cNvPr id="516" name="n_1mainValue【児童館】&#10;一人当たり面積"/>
        <xdr:cNvSpPr txBox="1"/>
      </xdr:nvSpPr>
      <xdr:spPr>
        <a:xfrm>
          <a:off x="210757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39" name="直線コネクタ 538"/>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40"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41" name="直線コネクタ 540"/>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42"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3" name="直線コネクタ 542"/>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4"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5" name="フローチャート : 判断 544"/>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7113</xdr:rowOff>
    </xdr:from>
    <xdr:to>
      <xdr:col>22</xdr:col>
      <xdr:colOff>415925</xdr:colOff>
      <xdr:row>103</xdr:row>
      <xdr:rowOff>108713</xdr:rowOff>
    </xdr:to>
    <xdr:sp macro="" textlink="">
      <xdr:nvSpPr>
        <xdr:cNvPr id="546" name="フローチャート : 判断 545"/>
        <xdr:cNvSpPr/>
      </xdr:nvSpPr>
      <xdr:spPr>
        <a:xfrm>
          <a:off x="15430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18542</xdr:rowOff>
    </xdr:from>
    <xdr:to>
      <xdr:col>22</xdr:col>
      <xdr:colOff>415925</xdr:colOff>
      <xdr:row>101</xdr:row>
      <xdr:rowOff>120142</xdr:rowOff>
    </xdr:to>
    <xdr:sp macro="" textlink="">
      <xdr:nvSpPr>
        <xdr:cNvPr id="552" name="円/楕円 551"/>
        <xdr:cNvSpPr/>
      </xdr:nvSpPr>
      <xdr:spPr>
        <a:xfrm>
          <a:off x="15430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99840</xdr:rowOff>
    </xdr:from>
    <xdr:ext cx="405111" cy="259045"/>
    <xdr:sp macro="" textlink="">
      <xdr:nvSpPr>
        <xdr:cNvPr id="553" name="n_1aveValue【公民館】&#10;有形固定資産減価償却率"/>
        <xdr:cNvSpPr txBox="1"/>
      </xdr:nvSpPr>
      <xdr:spPr>
        <a:xfrm>
          <a:off x="15266043"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136669</xdr:rowOff>
    </xdr:from>
    <xdr:ext cx="405111" cy="259045"/>
    <xdr:sp macro="" textlink="">
      <xdr:nvSpPr>
        <xdr:cNvPr id="554" name="n_1mainValue【公民館】&#10;有形固定資産減価償却率"/>
        <xdr:cNvSpPr txBox="1"/>
      </xdr:nvSpPr>
      <xdr:spPr>
        <a:xfrm>
          <a:off x="15266043"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76" name="直線コネクタ 575"/>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77"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78" name="直線コネクタ 577"/>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79"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80" name="直線コネクタ 57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81"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82" name="フローチャート : 判断 581"/>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39115</xdr:rowOff>
    </xdr:from>
    <xdr:to>
      <xdr:col>31</xdr:col>
      <xdr:colOff>85725</xdr:colOff>
      <xdr:row>102</xdr:row>
      <xdr:rowOff>140715</xdr:rowOff>
    </xdr:to>
    <xdr:sp macro="" textlink="">
      <xdr:nvSpPr>
        <xdr:cNvPr id="583" name="フローチャート : 判断 582"/>
        <xdr:cNvSpPr/>
      </xdr:nvSpPr>
      <xdr:spPr>
        <a:xfrm>
          <a:off x="212725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164846</xdr:rowOff>
    </xdr:from>
    <xdr:to>
      <xdr:col>31</xdr:col>
      <xdr:colOff>85725</xdr:colOff>
      <xdr:row>102</xdr:row>
      <xdr:rowOff>94996</xdr:rowOff>
    </xdr:to>
    <xdr:sp macro="" textlink="">
      <xdr:nvSpPr>
        <xdr:cNvPr id="589" name="円/楕円 588"/>
        <xdr:cNvSpPr/>
      </xdr:nvSpPr>
      <xdr:spPr>
        <a:xfrm>
          <a:off x="21272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131842</xdr:rowOff>
    </xdr:from>
    <xdr:ext cx="469744" cy="259045"/>
    <xdr:sp macro="" textlink="">
      <xdr:nvSpPr>
        <xdr:cNvPr id="590" name="n_1aveValue【公民館】&#10;一人当たり面積"/>
        <xdr:cNvSpPr txBox="1"/>
      </xdr:nvSpPr>
      <xdr:spPr>
        <a:xfrm>
          <a:off x="21075727" y="176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111523</xdr:rowOff>
    </xdr:from>
    <xdr:ext cx="469744" cy="259045"/>
    <xdr:sp macro="" textlink="">
      <xdr:nvSpPr>
        <xdr:cNvPr id="591" name="n_1mainValue【公民館】&#10;一人当たり面積"/>
        <xdr:cNvSpPr txBox="1"/>
      </xdr:nvSpPr>
      <xdr:spPr>
        <a:xfrm>
          <a:off x="210757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では一人当たりの延長が短いことから更新が進んでおり、類似団体と比較して有形固定資産減価償却率が低くなっている。ただし、整備の遅れている橋梁・トンネルについては比較的高くなっている。統廃合が進んだ保育所や学校を見てみると同率程度となっているが、近年整備をしていない市営住宅や児童館については平均を大きく上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40,756
40,307
195.75
20,578,508
19,963,811
468,650
11,857,593
24,754,486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36830</xdr:rowOff>
    </xdr:from>
    <xdr:to>
      <xdr:col>5</xdr:col>
      <xdr:colOff>409575</xdr:colOff>
      <xdr:row>38</xdr:row>
      <xdr:rowOff>138430</xdr:rowOff>
    </xdr:to>
    <xdr:sp macro="" textlink="">
      <xdr:nvSpPr>
        <xdr:cNvPr id="62" name="フローチャート : 判断 61"/>
        <xdr:cNvSpPr/>
      </xdr:nvSpPr>
      <xdr:spPr>
        <a:xfrm>
          <a:off x="3746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129557</xdr:rowOff>
    </xdr:from>
    <xdr:ext cx="405111" cy="259045"/>
    <xdr:sp macro="" textlink="">
      <xdr:nvSpPr>
        <xdr:cNvPr id="63" name="n_1aveValue【図書館】&#10;有形固定資産減価償却率"/>
        <xdr:cNvSpPr txBox="1"/>
      </xdr:nvSpPr>
      <xdr:spPr>
        <a:xfrm>
          <a:off x="3582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2540</xdr:rowOff>
    </xdr:from>
    <xdr:to>
      <xdr:col>5</xdr:col>
      <xdr:colOff>409575</xdr:colOff>
      <xdr:row>38</xdr:row>
      <xdr:rowOff>104140</xdr:rowOff>
    </xdr:to>
    <xdr:sp macro="" textlink="">
      <xdr:nvSpPr>
        <xdr:cNvPr id="69" name="円/楕円 68"/>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120667</xdr:rowOff>
    </xdr:from>
    <xdr:ext cx="405111" cy="259045"/>
    <xdr:sp macro="" textlink="">
      <xdr:nvSpPr>
        <xdr:cNvPr id="70" name="n_1main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133350</xdr:rowOff>
    </xdr:from>
    <xdr:to>
      <xdr:col>14</xdr:col>
      <xdr:colOff>79375</xdr:colOff>
      <xdr:row>38</xdr:row>
      <xdr:rowOff>63500</xdr:rowOff>
    </xdr:to>
    <xdr:sp macro="" textlink="">
      <xdr:nvSpPr>
        <xdr:cNvPr id="101" name="フローチャート : 判断 100"/>
        <xdr:cNvSpPr/>
      </xdr:nvSpPr>
      <xdr:spPr>
        <a:xfrm>
          <a:off x="9588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54627</xdr:rowOff>
    </xdr:from>
    <xdr:ext cx="469744" cy="259045"/>
    <xdr:sp macro="" textlink="">
      <xdr:nvSpPr>
        <xdr:cNvPr id="102" name="n_1aveValue【図書館】&#10;一人当たり面積"/>
        <xdr:cNvSpPr txBox="1"/>
      </xdr:nvSpPr>
      <xdr:spPr>
        <a:xfrm>
          <a:off x="93917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133350</xdr:rowOff>
    </xdr:from>
    <xdr:to>
      <xdr:col>14</xdr:col>
      <xdr:colOff>79375</xdr:colOff>
      <xdr:row>38</xdr:row>
      <xdr:rowOff>63500</xdr:rowOff>
    </xdr:to>
    <xdr:sp macro="" textlink="">
      <xdr:nvSpPr>
        <xdr:cNvPr id="108" name="円/楕円 107"/>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80027</xdr:rowOff>
    </xdr:from>
    <xdr:ext cx="469744" cy="259045"/>
    <xdr:sp macro="" textlink="">
      <xdr:nvSpPr>
        <xdr:cNvPr id="109" name="n_1mainValue【図書館】&#10;一人当たり面積"/>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41927</xdr:rowOff>
    </xdr:from>
    <xdr:ext cx="405111" cy="259045"/>
    <xdr:sp macro="" textlink="">
      <xdr:nvSpPr>
        <xdr:cNvPr id="139" name="【体育館・プール】&#10;有形固定資産減価償却率平均値テキスト"/>
        <xdr:cNvSpPr txBox="1"/>
      </xdr:nvSpPr>
      <xdr:spPr>
        <a:xfrm>
          <a:off x="4724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63500</xdr:rowOff>
    </xdr:from>
    <xdr:to>
      <xdr:col>6</xdr:col>
      <xdr:colOff>561975</xdr:colOff>
      <xdr:row>61</xdr:row>
      <xdr:rowOff>165100</xdr:rowOff>
    </xdr:to>
    <xdr:sp macro="" textlink="">
      <xdr:nvSpPr>
        <xdr:cNvPr id="140" name="フローチャート : 判断 139"/>
        <xdr:cNvSpPr/>
      </xdr:nvSpPr>
      <xdr:spPr>
        <a:xfrm>
          <a:off x="4584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71120</xdr:rowOff>
    </xdr:from>
    <xdr:to>
      <xdr:col>5</xdr:col>
      <xdr:colOff>409575</xdr:colOff>
      <xdr:row>62</xdr:row>
      <xdr:rowOff>1270</xdr:rowOff>
    </xdr:to>
    <xdr:sp macro="" textlink="">
      <xdr:nvSpPr>
        <xdr:cNvPr id="141" name="フローチャート : 判断 140"/>
        <xdr:cNvSpPr/>
      </xdr:nvSpPr>
      <xdr:spPr>
        <a:xfrm>
          <a:off x="3746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17797</xdr:rowOff>
    </xdr:from>
    <xdr:ext cx="405111" cy="259045"/>
    <xdr:sp macro="" textlink="">
      <xdr:nvSpPr>
        <xdr:cNvPr id="142" name="n_1aveValue【体育館・プール】&#10;有形固定資産減価償却率"/>
        <xdr:cNvSpPr txBox="1"/>
      </xdr:nvSpPr>
      <xdr:spPr>
        <a:xfrm>
          <a:off x="3582043"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29210</xdr:rowOff>
    </xdr:from>
    <xdr:to>
      <xdr:col>5</xdr:col>
      <xdr:colOff>409575</xdr:colOff>
      <xdr:row>62</xdr:row>
      <xdr:rowOff>130810</xdr:rowOff>
    </xdr:to>
    <xdr:sp macro="" textlink="">
      <xdr:nvSpPr>
        <xdr:cNvPr id="148" name="円/楕円 147"/>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121937</xdr:rowOff>
    </xdr:from>
    <xdr:ext cx="405111" cy="259045"/>
    <xdr:sp macro="" textlink="">
      <xdr:nvSpPr>
        <xdr:cNvPr id="149" name="n_1mainValue【体育館・プール】&#10;有形固定資産減価償却率"/>
        <xdr:cNvSpPr txBox="1"/>
      </xdr:nvSpPr>
      <xdr:spPr>
        <a:xfrm>
          <a:off x="3582043"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84727</xdr:rowOff>
    </xdr:from>
    <xdr:to>
      <xdr:col>14</xdr:col>
      <xdr:colOff>79375</xdr:colOff>
      <xdr:row>60</xdr:row>
      <xdr:rowOff>14877</xdr:rowOff>
    </xdr:to>
    <xdr:sp macro="" textlink="">
      <xdr:nvSpPr>
        <xdr:cNvPr id="183" name="フローチャート : 判断 182"/>
        <xdr:cNvSpPr/>
      </xdr:nvSpPr>
      <xdr:spPr>
        <a:xfrm>
          <a:off x="9588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31404</xdr:rowOff>
    </xdr:from>
    <xdr:ext cx="469744" cy="259045"/>
    <xdr:sp macro="" textlink="">
      <xdr:nvSpPr>
        <xdr:cNvPr id="184" name="n_1aveValue【体育館・プール】&#10;一人当たり面積"/>
        <xdr:cNvSpPr txBox="1"/>
      </xdr:nvSpPr>
      <xdr:spPr>
        <a:xfrm>
          <a:off x="9391727" y="99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89626</xdr:rowOff>
    </xdr:from>
    <xdr:to>
      <xdr:col>14</xdr:col>
      <xdr:colOff>79375</xdr:colOff>
      <xdr:row>63</xdr:row>
      <xdr:rowOff>19776</xdr:rowOff>
    </xdr:to>
    <xdr:sp macro="" textlink="">
      <xdr:nvSpPr>
        <xdr:cNvPr id="190" name="円/楕円 189"/>
        <xdr:cNvSpPr/>
      </xdr:nvSpPr>
      <xdr:spPr>
        <a:xfrm>
          <a:off x="958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10903</xdr:rowOff>
    </xdr:from>
    <xdr:ext cx="469744" cy="259045"/>
    <xdr:sp macro="" textlink="">
      <xdr:nvSpPr>
        <xdr:cNvPr id="191" name="n_1mainValue【体育館・プール】&#10;一人当たり面積"/>
        <xdr:cNvSpPr txBox="1"/>
      </xdr:nvSpPr>
      <xdr:spPr>
        <a:xfrm>
          <a:off x="9391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151130</xdr:rowOff>
    </xdr:from>
    <xdr:to>
      <xdr:col>5</xdr:col>
      <xdr:colOff>409575</xdr:colOff>
      <xdr:row>83</xdr:row>
      <xdr:rowOff>81280</xdr:rowOff>
    </xdr:to>
    <xdr:sp macro="" textlink="">
      <xdr:nvSpPr>
        <xdr:cNvPr id="223" name="フローチャート : 判断 222"/>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72407</xdr:rowOff>
    </xdr:from>
    <xdr:ext cx="405111" cy="259045"/>
    <xdr:sp macro="" textlink="">
      <xdr:nvSpPr>
        <xdr:cNvPr id="224" name="n_1aveValue【福祉施設】&#10;有形固定資産減価償却率"/>
        <xdr:cNvSpPr txBox="1"/>
      </xdr:nvSpPr>
      <xdr:spPr>
        <a:xfrm>
          <a:off x="3582043"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126364</xdr:rowOff>
    </xdr:from>
    <xdr:to>
      <xdr:col>5</xdr:col>
      <xdr:colOff>409575</xdr:colOff>
      <xdr:row>80</xdr:row>
      <xdr:rowOff>56514</xdr:rowOff>
    </xdr:to>
    <xdr:sp macro="" textlink="">
      <xdr:nvSpPr>
        <xdr:cNvPr id="230" name="円/楕円 229"/>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73041</xdr:rowOff>
    </xdr:from>
    <xdr:ext cx="405111" cy="259045"/>
    <xdr:sp macro="" textlink="">
      <xdr:nvSpPr>
        <xdr:cNvPr id="231" name="n_1mainValue【福祉施設】&#10;有形固定資産減価償却率"/>
        <xdr:cNvSpPr txBox="1"/>
      </xdr:nvSpPr>
      <xdr:spPr>
        <a:xfrm>
          <a:off x="3582043"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4" name="フローチャート : 判断 263"/>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65" name="n_1ave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121194</xdr:rowOff>
    </xdr:from>
    <xdr:to>
      <xdr:col>14</xdr:col>
      <xdr:colOff>79375</xdr:colOff>
      <xdr:row>83</xdr:row>
      <xdr:rowOff>51344</xdr:rowOff>
    </xdr:to>
    <xdr:sp macro="" textlink="">
      <xdr:nvSpPr>
        <xdr:cNvPr id="271" name="円/楕円 270"/>
        <xdr:cNvSpPr/>
      </xdr:nvSpPr>
      <xdr:spPr>
        <a:xfrm>
          <a:off x="958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67871</xdr:rowOff>
    </xdr:from>
    <xdr:ext cx="469744" cy="259045"/>
    <xdr:sp macro="" textlink="">
      <xdr:nvSpPr>
        <xdr:cNvPr id="272" name="n_1mainValue【福祉施設】&#10;一人当たり面積"/>
        <xdr:cNvSpPr txBox="1"/>
      </xdr:nvSpPr>
      <xdr:spPr>
        <a:xfrm>
          <a:off x="93917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59689</xdr:rowOff>
    </xdr:from>
    <xdr:to>
      <xdr:col>5</xdr:col>
      <xdr:colOff>409575</xdr:colOff>
      <xdr:row>104</xdr:row>
      <xdr:rowOff>161289</xdr:rowOff>
    </xdr:to>
    <xdr:sp macro="" textlink="">
      <xdr:nvSpPr>
        <xdr:cNvPr id="302" name="フローチャート : 判断 301"/>
        <xdr:cNvSpPr/>
      </xdr:nvSpPr>
      <xdr:spPr>
        <a:xfrm>
          <a:off x="3746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152416</xdr:rowOff>
    </xdr:from>
    <xdr:ext cx="405111" cy="259045"/>
    <xdr:sp macro="" textlink="">
      <xdr:nvSpPr>
        <xdr:cNvPr id="303" name="n_1aveValue【市民会館】&#10;有形固定資産減価償却率"/>
        <xdr:cNvSpPr txBox="1"/>
      </xdr:nvSpPr>
      <xdr:spPr>
        <a:xfrm>
          <a:off x="3582043"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128270</xdr:rowOff>
    </xdr:from>
    <xdr:to>
      <xdr:col>5</xdr:col>
      <xdr:colOff>409575</xdr:colOff>
      <xdr:row>102</xdr:row>
      <xdr:rowOff>58420</xdr:rowOff>
    </xdr:to>
    <xdr:sp macro="" textlink="">
      <xdr:nvSpPr>
        <xdr:cNvPr id="309" name="円/楕円 308"/>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74947</xdr:rowOff>
    </xdr:from>
    <xdr:ext cx="405111" cy="259045"/>
    <xdr:sp macro="" textlink="">
      <xdr:nvSpPr>
        <xdr:cNvPr id="310" name="n_1mainValue【市民会館】&#10;有形固定資産減価償却率"/>
        <xdr:cNvSpPr txBox="1"/>
      </xdr:nvSpPr>
      <xdr:spPr>
        <a:xfrm>
          <a:off x="3582043"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27687</xdr:rowOff>
    </xdr:from>
    <xdr:to>
      <xdr:col>14</xdr:col>
      <xdr:colOff>79375</xdr:colOff>
      <xdr:row>103</xdr:row>
      <xdr:rowOff>129287</xdr:rowOff>
    </xdr:to>
    <xdr:sp macro="" textlink="">
      <xdr:nvSpPr>
        <xdr:cNvPr id="339" name="フローチャート : 判断 338"/>
        <xdr:cNvSpPr/>
      </xdr:nvSpPr>
      <xdr:spPr>
        <a:xfrm>
          <a:off x="9588500" y="17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145814</xdr:rowOff>
    </xdr:from>
    <xdr:ext cx="469744" cy="259045"/>
    <xdr:sp macro="" textlink="">
      <xdr:nvSpPr>
        <xdr:cNvPr id="340" name="n_1aveValue【市民会館】&#10;一人当たり面積"/>
        <xdr:cNvSpPr txBox="1"/>
      </xdr:nvSpPr>
      <xdr:spPr>
        <a:xfrm>
          <a:off x="9391727"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91694</xdr:rowOff>
    </xdr:from>
    <xdr:to>
      <xdr:col>14</xdr:col>
      <xdr:colOff>79375</xdr:colOff>
      <xdr:row>104</xdr:row>
      <xdr:rowOff>21844</xdr:rowOff>
    </xdr:to>
    <xdr:sp macro="" textlink="">
      <xdr:nvSpPr>
        <xdr:cNvPr id="346" name="円/楕円 345"/>
        <xdr:cNvSpPr/>
      </xdr:nvSpPr>
      <xdr:spPr>
        <a:xfrm>
          <a:off x="958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12971</xdr:rowOff>
    </xdr:from>
    <xdr:ext cx="469744" cy="259045"/>
    <xdr:sp macro="" textlink="">
      <xdr:nvSpPr>
        <xdr:cNvPr id="347" name="n_1mainValue【市民会館】&#10;一人当たり面積"/>
        <xdr:cNvSpPr txBox="1"/>
      </xdr:nvSpPr>
      <xdr:spPr>
        <a:xfrm>
          <a:off x="9391727" y="1784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8" name="テキスト ボックス 3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0" name="テキスト ボックス 35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0" name="テキスト ボックス 36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2" name="テキスト ボックス 37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4" name="直線コネクタ 373"/>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5"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76" name="直線コネクタ 375"/>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77"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78" name="直線コネクタ 377"/>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79"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80" name="フローチャート : 判断 379"/>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107043</xdr:rowOff>
    </xdr:from>
    <xdr:to>
      <xdr:col>22</xdr:col>
      <xdr:colOff>415925</xdr:colOff>
      <xdr:row>37</xdr:row>
      <xdr:rowOff>37193</xdr:rowOff>
    </xdr:to>
    <xdr:sp macro="" textlink="">
      <xdr:nvSpPr>
        <xdr:cNvPr id="381" name="フローチャート : 判断 380"/>
        <xdr:cNvSpPr/>
      </xdr:nvSpPr>
      <xdr:spPr>
        <a:xfrm>
          <a:off x="15430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53720</xdr:rowOff>
    </xdr:from>
    <xdr:ext cx="405111" cy="259045"/>
    <xdr:sp macro="" textlink="">
      <xdr:nvSpPr>
        <xdr:cNvPr id="382" name="n_1aveValue【一般廃棄物処理施設】&#10;有形固定資産減価償却率"/>
        <xdr:cNvSpPr txBox="1"/>
      </xdr:nvSpPr>
      <xdr:spPr>
        <a:xfrm>
          <a:off x="15266043"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35197</xdr:rowOff>
    </xdr:from>
    <xdr:to>
      <xdr:col>22</xdr:col>
      <xdr:colOff>415925</xdr:colOff>
      <xdr:row>40</xdr:row>
      <xdr:rowOff>136797</xdr:rowOff>
    </xdr:to>
    <xdr:sp macro="" textlink="">
      <xdr:nvSpPr>
        <xdr:cNvPr id="388" name="円/楕円 387"/>
        <xdr:cNvSpPr/>
      </xdr:nvSpPr>
      <xdr:spPr>
        <a:xfrm>
          <a:off x="15430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127924</xdr:rowOff>
    </xdr:from>
    <xdr:ext cx="405111" cy="259045"/>
    <xdr:sp macro="" textlink="">
      <xdr:nvSpPr>
        <xdr:cNvPr id="389" name="n_1mainValue【一般廃棄物処理施設】&#10;有形固定資産減価償却率"/>
        <xdr:cNvSpPr txBox="1"/>
      </xdr:nvSpPr>
      <xdr:spPr>
        <a:xfrm>
          <a:off x="15266043"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0" name="直線コネクタ 3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1" name="テキスト ボックス 4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2" name="直線コネクタ 4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3" name="テキスト ボックス 40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5" name="テキスト ボックス 4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6" name="直線コネクタ 4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7" name="テキスト ボックス 4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8" name="直線コネクタ 4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9" name="テキスト ボックス 4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3" name="直線コネクタ 412"/>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4"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5" name="直線コネクタ 414"/>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6"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7" name="直線コネクタ 416"/>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18"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19" name="フローチャート : 判断 418"/>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101981</xdr:rowOff>
    </xdr:from>
    <xdr:to>
      <xdr:col>31</xdr:col>
      <xdr:colOff>85725</xdr:colOff>
      <xdr:row>40</xdr:row>
      <xdr:rowOff>32131</xdr:rowOff>
    </xdr:to>
    <xdr:sp macro="" textlink="">
      <xdr:nvSpPr>
        <xdr:cNvPr id="420" name="フローチャート : 判断 419"/>
        <xdr:cNvSpPr/>
      </xdr:nvSpPr>
      <xdr:spPr>
        <a:xfrm>
          <a:off x="21272500" y="678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48658</xdr:rowOff>
    </xdr:from>
    <xdr:ext cx="534377" cy="259045"/>
    <xdr:sp macro="" textlink="">
      <xdr:nvSpPr>
        <xdr:cNvPr id="421" name="n_1aveValue【一般廃棄物処理施設】&#10;一人当たり有形固定資産（償却資産）額"/>
        <xdr:cNvSpPr txBox="1"/>
      </xdr:nvSpPr>
      <xdr:spPr>
        <a:xfrm>
          <a:off x="21043411" y="65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52,450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49959</xdr:rowOff>
    </xdr:from>
    <xdr:to>
      <xdr:col>31</xdr:col>
      <xdr:colOff>85725</xdr:colOff>
      <xdr:row>40</xdr:row>
      <xdr:rowOff>151559</xdr:rowOff>
    </xdr:to>
    <xdr:sp macro="" textlink="">
      <xdr:nvSpPr>
        <xdr:cNvPr id="427" name="円/楕円 426"/>
        <xdr:cNvSpPr/>
      </xdr:nvSpPr>
      <xdr:spPr>
        <a:xfrm>
          <a:off x="21272500" y="69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142686</xdr:rowOff>
    </xdr:from>
    <xdr:ext cx="534377" cy="259045"/>
    <xdr:sp macro="" textlink="">
      <xdr:nvSpPr>
        <xdr:cNvPr id="428" name="n_1mainValue【一般廃棄物処理施設】&#10;一人当たり有形固定資産（償却資産）額"/>
        <xdr:cNvSpPr txBox="1"/>
      </xdr:nvSpPr>
      <xdr:spPr>
        <a:xfrm>
          <a:off x="21043411" y="70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0" name="テキスト ボックス 43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52" name="直線コネクタ 451"/>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53"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54" name="直線コネクタ 453"/>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5"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6" name="直線コネクタ 45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57"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58" name="フローチャート : 判断 457"/>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113030</xdr:rowOff>
    </xdr:from>
    <xdr:to>
      <xdr:col>22</xdr:col>
      <xdr:colOff>415925</xdr:colOff>
      <xdr:row>60</xdr:row>
      <xdr:rowOff>43180</xdr:rowOff>
    </xdr:to>
    <xdr:sp macro="" textlink="">
      <xdr:nvSpPr>
        <xdr:cNvPr id="459" name="フローチャート : 判断 458"/>
        <xdr:cNvSpPr/>
      </xdr:nvSpPr>
      <xdr:spPr>
        <a:xfrm>
          <a:off x="15430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59707</xdr:rowOff>
    </xdr:from>
    <xdr:ext cx="405111" cy="259045"/>
    <xdr:sp macro="" textlink="">
      <xdr:nvSpPr>
        <xdr:cNvPr id="460" name="n_1aveValue【保健センター・保健所】&#10;有形固定資産減価償却率"/>
        <xdr:cNvSpPr txBox="1"/>
      </xdr:nvSpPr>
      <xdr:spPr>
        <a:xfrm>
          <a:off x="15266043"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59690</xdr:rowOff>
    </xdr:from>
    <xdr:to>
      <xdr:col>22</xdr:col>
      <xdr:colOff>415925</xdr:colOff>
      <xdr:row>61</xdr:row>
      <xdr:rowOff>161290</xdr:rowOff>
    </xdr:to>
    <xdr:sp macro="" textlink="">
      <xdr:nvSpPr>
        <xdr:cNvPr id="466" name="円/楕円 465"/>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152417</xdr:rowOff>
    </xdr:from>
    <xdr:ext cx="405111" cy="259045"/>
    <xdr:sp macro="" textlink="">
      <xdr:nvSpPr>
        <xdr:cNvPr id="467" name="n_1mainValue【保健センター・保健所】&#10;有形固定資産減価償却率"/>
        <xdr:cNvSpPr txBox="1"/>
      </xdr:nvSpPr>
      <xdr:spPr>
        <a:xfrm>
          <a:off x="15266043"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91" name="直線コネクタ 490"/>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92"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93" name="直線コネクタ 492"/>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94"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95" name="直線コネクタ 494"/>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96"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97" name="フローチャート : 判断 49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86360</xdr:rowOff>
    </xdr:from>
    <xdr:to>
      <xdr:col>31</xdr:col>
      <xdr:colOff>85725</xdr:colOff>
      <xdr:row>61</xdr:row>
      <xdr:rowOff>16510</xdr:rowOff>
    </xdr:to>
    <xdr:sp macro="" textlink="">
      <xdr:nvSpPr>
        <xdr:cNvPr id="498" name="フローチャート : 判断 497"/>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7637</xdr:rowOff>
    </xdr:from>
    <xdr:ext cx="469744" cy="259045"/>
    <xdr:sp macro="" textlink="">
      <xdr:nvSpPr>
        <xdr:cNvPr id="499" name="n_1ave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36830</xdr:rowOff>
    </xdr:from>
    <xdr:to>
      <xdr:col>31</xdr:col>
      <xdr:colOff>85725</xdr:colOff>
      <xdr:row>59</xdr:row>
      <xdr:rowOff>138430</xdr:rowOff>
    </xdr:to>
    <xdr:sp macro="" textlink="">
      <xdr:nvSpPr>
        <xdr:cNvPr id="505" name="円/楕円 504"/>
        <xdr:cNvSpPr/>
      </xdr:nvSpPr>
      <xdr:spPr>
        <a:xfrm>
          <a:off x="2127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154957</xdr:rowOff>
    </xdr:from>
    <xdr:ext cx="469744" cy="259045"/>
    <xdr:sp macro="" textlink="">
      <xdr:nvSpPr>
        <xdr:cNvPr id="506" name="n_1mainValue【保健センター・保健所】&#10;一人当たり面積"/>
        <xdr:cNvSpPr txBox="1"/>
      </xdr:nvSpPr>
      <xdr:spPr>
        <a:xfrm>
          <a:off x="210757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7" name="直線コネクタ 5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8" name="テキスト ボックス 5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9" name="直線コネクタ 5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0" name="テキスト ボックス 5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1" name="直線コネクタ 5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2" name="テキスト ボックス 5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3" name="直線コネクタ 5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4" name="テキスト ボックス 5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5" name="直線コネクタ 5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6" name="テキスト ボックス 5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7" name="直線コネクタ 5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8" name="テキスト ボックス 5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0" name="テキスト ボックス 5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32" name="直線コネクタ 53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33"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34" name="直線コネクタ 53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35"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36" name="直線コネクタ 53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37"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38" name="フローチャート : 判断 537"/>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106499</xdr:rowOff>
    </xdr:from>
    <xdr:to>
      <xdr:col>22</xdr:col>
      <xdr:colOff>415925</xdr:colOff>
      <xdr:row>82</xdr:row>
      <xdr:rowOff>36649</xdr:rowOff>
    </xdr:to>
    <xdr:sp macro="" textlink="">
      <xdr:nvSpPr>
        <xdr:cNvPr id="539" name="フローチャート : 判断 538"/>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53176</xdr:rowOff>
    </xdr:from>
    <xdr:ext cx="405111" cy="259045"/>
    <xdr:sp macro="" textlink="">
      <xdr:nvSpPr>
        <xdr:cNvPr id="540" name="n_1aveValue【消防施設】&#10;有形固定資産減価償却率"/>
        <xdr:cNvSpPr txBox="1"/>
      </xdr:nvSpPr>
      <xdr:spPr>
        <a:xfrm>
          <a:off x="15266043"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152219</xdr:rowOff>
    </xdr:from>
    <xdr:to>
      <xdr:col>22</xdr:col>
      <xdr:colOff>415925</xdr:colOff>
      <xdr:row>85</xdr:row>
      <xdr:rowOff>82369</xdr:rowOff>
    </xdr:to>
    <xdr:sp macro="" textlink="">
      <xdr:nvSpPr>
        <xdr:cNvPr id="546" name="円/楕円 545"/>
        <xdr:cNvSpPr/>
      </xdr:nvSpPr>
      <xdr:spPr>
        <a:xfrm>
          <a:off x="15430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73496</xdr:rowOff>
    </xdr:from>
    <xdr:ext cx="405111" cy="259045"/>
    <xdr:sp macro="" textlink="">
      <xdr:nvSpPr>
        <xdr:cNvPr id="547" name="n_1mainValue【消防施設】&#10;有形固定資産減価償却率"/>
        <xdr:cNvSpPr txBox="1"/>
      </xdr:nvSpPr>
      <xdr:spPr>
        <a:xfrm>
          <a:off x="15266043"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8" name="直線コネクタ 5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9" name="テキスト ボックス 5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0" name="直線コネクタ 5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1" name="テキスト ボックス 5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2" name="直線コネクタ 5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3" name="テキスト ボックス 5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4" name="直線コネクタ 5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5" name="テキスト ボックス 5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69" name="直線コネクタ 568"/>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70"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71" name="直線コネクタ 57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72"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73" name="直線コネクタ 572"/>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74"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75" name="フローチャート : 判断 574"/>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19304</xdr:rowOff>
    </xdr:from>
    <xdr:to>
      <xdr:col>31</xdr:col>
      <xdr:colOff>85725</xdr:colOff>
      <xdr:row>82</xdr:row>
      <xdr:rowOff>120904</xdr:rowOff>
    </xdr:to>
    <xdr:sp macro="" textlink="">
      <xdr:nvSpPr>
        <xdr:cNvPr id="576" name="フローチャート : 判断 575"/>
        <xdr:cNvSpPr/>
      </xdr:nvSpPr>
      <xdr:spPr>
        <a:xfrm>
          <a:off x="21272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137431</xdr:rowOff>
    </xdr:from>
    <xdr:ext cx="469744" cy="259045"/>
    <xdr:sp macro="" textlink="">
      <xdr:nvSpPr>
        <xdr:cNvPr id="577" name="n_1aveValue【消防施設】&#10;一人当たり面積"/>
        <xdr:cNvSpPr txBox="1"/>
      </xdr:nvSpPr>
      <xdr:spPr>
        <a:xfrm>
          <a:off x="210757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92456</xdr:rowOff>
    </xdr:from>
    <xdr:to>
      <xdr:col>31</xdr:col>
      <xdr:colOff>85725</xdr:colOff>
      <xdr:row>83</xdr:row>
      <xdr:rowOff>22606</xdr:rowOff>
    </xdr:to>
    <xdr:sp macro="" textlink="">
      <xdr:nvSpPr>
        <xdr:cNvPr id="583" name="円/楕円 582"/>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13733</xdr:rowOff>
    </xdr:from>
    <xdr:ext cx="469744" cy="259045"/>
    <xdr:sp macro="" textlink="">
      <xdr:nvSpPr>
        <xdr:cNvPr id="584" name="n_1mainValue【消防施設】&#10;一人当たり面積"/>
        <xdr:cNvSpPr txBox="1"/>
      </xdr:nvSpPr>
      <xdr:spPr>
        <a:xfrm>
          <a:off x="2107572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5" name="テキスト ボックス 60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7" name="テキスト ボックス 60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609" name="直線コネクタ 608"/>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610"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611" name="直線コネクタ 610"/>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12"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13" name="直線コネクタ 61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14"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15" name="フローチャート : 判断 61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40639</xdr:rowOff>
    </xdr:from>
    <xdr:to>
      <xdr:col>22</xdr:col>
      <xdr:colOff>415925</xdr:colOff>
      <xdr:row>106</xdr:row>
      <xdr:rowOff>142239</xdr:rowOff>
    </xdr:to>
    <xdr:sp macro="" textlink="">
      <xdr:nvSpPr>
        <xdr:cNvPr id="616" name="フローチャート : 判断 615"/>
        <xdr:cNvSpPr/>
      </xdr:nvSpPr>
      <xdr:spPr>
        <a:xfrm>
          <a:off x="15430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133366</xdr:rowOff>
    </xdr:from>
    <xdr:ext cx="405111" cy="259045"/>
    <xdr:sp macro="" textlink="">
      <xdr:nvSpPr>
        <xdr:cNvPr id="617" name="n_1aveValue【庁舎】&#10;有形固定資産減価償却率"/>
        <xdr:cNvSpPr txBox="1"/>
      </xdr:nvSpPr>
      <xdr:spPr>
        <a:xfrm>
          <a:off x="15266043"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74930</xdr:rowOff>
    </xdr:from>
    <xdr:to>
      <xdr:col>22</xdr:col>
      <xdr:colOff>415925</xdr:colOff>
      <xdr:row>101</xdr:row>
      <xdr:rowOff>5080</xdr:rowOff>
    </xdr:to>
    <xdr:sp macro="" textlink="">
      <xdr:nvSpPr>
        <xdr:cNvPr id="623" name="円/楕円 622"/>
        <xdr:cNvSpPr/>
      </xdr:nvSpPr>
      <xdr:spPr>
        <a:xfrm>
          <a:off x="154305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21607</xdr:rowOff>
    </xdr:from>
    <xdr:ext cx="405111" cy="259045"/>
    <xdr:sp macro="" textlink="">
      <xdr:nvSpPr>
        <xdr:cNvPr id="624" name="n_1mainValue【庁舎】&#10;有形固定資産減価償却率"/>
        <xdr:cNvSpPr txBox="1"/>
      </xdr:nvSpPr>
      <xdr:spPr>
        <a:xfrm>
          <a:off x="15266043" y="1699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5" name="テキスト ボックス 6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49" name="直線コネクタ 64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5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51" name="直線コネクタ 65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5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53" name="直線コネクタ 65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654"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55" name="フローチャート : 判断 65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656" name="フローチャート : 判断 655"/>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44466</xdr:rowOff>
    </xdr:from>
    <xdr:ext cx="469744" cy="259045"/>
    <xdr:sp macro="" textlink="">
      <xdr:nvSpPr>
        <xdr:cNvPr id="657" name="n_1ave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143511</xdr:rowOff>
    </xdr:from>
    <xdr:to>
      <xdr:col>31</xdr:col>
      <xdr:colOff>85725</xdr:colOff>
      <xdr:row>106</xdr:row>
      <xdr:rowOff>73661</xdr:rowOff>
    </xdr:to>
    <xdr:sp macro="" textlink="">
      <xdr:nvSpPr>
        <xdr:cNvPr id="663" name="円/楕円 662"/>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64788</xdr:rowOff>
    </xdr:from>
    <xdr:ext cx="469744" cy="259045"/>
    <xdr:sp macro="" textlink="">
      <xdr:nvSpPr>
        <xdr:cNvPr id="664" name="n_1main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類似団体の平均と比較して図書館や体育館・プールは同率程度であるが、体育館・プールについては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人当たりの面積は少なくなっている。</a:t>
          </a:r>
          <a:endParaRPr lang="ja-JP" altLang="ja-JP" sz="1400">
            <a:effectLst/>
          </a:endParaRPr>
        </a:p>
        <a:p>
          <a:r>
            <a:rPr kumimoji="1" lang="ja-JP" altLang="ja-JP" sz="1100">
              <a:solidFill>
                <a:schemeClr val="dk1"/>
              </a:solidFill>
              <a:effectLst/>
              <a:latin typeface="+mn-lt"/>
              <a:ea typeface="+mn-ea"/>
              <a:cs typeface="+mn-cs"/>
            </a:rPr>
            <a:t>　平均より大きく上回っている施設としては、建て替えをしていない福祉施設、市民会館、庁舎などがあげられる。</a:t>
          </a:r>
          <a:endParaRPr lang="ja-JP" altLang="ja-JP" sz="1400">
            <a:effectLst/>
          </a:endParaRPr>
        </a:p>
        <a:p>
          <a:r>
            <a:rPr kumimoji="1" lang="ja-JP" altLang="ja-JP" sz="1100">
              <a:solidFill>
                <a:schemeClr val="dk1"/>
              </a:solidFill>
              <a:effectLst/>
              <a:latin typeface="+mn-lt"/>
              <a:ea typeface="+mn-ea"/>
              <a:cs typeface="+mn-cs"/>
            </a:rPr>
            <a:t>　一方、平成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年代に新築している施設がある廃棄物処理施設や保健センター、消防施設などは平均よりも下回っている。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40,756
40,307
195.75
20,578,508
19,963,811
468,650
11,857,593
24,754,486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年度決算においては、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ヵ年平均値では</a:t>
          </a:r>
          <a:r>
            <a:rPr lang="en-US" altLang="ja-JP" sz="1100">
              <a:solidFill>
                <a:schemeClr val="dk1"/>
              </a:solidFill>
              <a:effectLst/>
              <a:latin typeface="+mn-lt"/>
              <a:ea typeface="+mn-ea"/>
              <a:cs typeface="+mn-cs"/>
            </a:rPr>
            <a:t>0.01</a:t>
          </a:r>
          <a:r>
            <a:rPr lang="ja-JP" altLang="en-US" sz="1100">
              <a:solidFill>
                <a:schemeClr val="dk1"/>
              </a:solidFill>
              <a:effectLst/>
              <a:latin typeface="+mn-lt"/>
              <a:ea typeface="+mn-ea"/>
              <a:cs typeface="+mn-cs"/>
            </a:rPr>
            <a:t>ポイント下がっているが、単年度でみると前年度より</a:t>
          </a:r>
          <a:r>
            <a:rPr lang="en-US" altLang="ja-JP" sz="1100">
              <a:solidFill>
                <a:schemeClr val="dk1"/>
              </a:solidFill>
              <a:effectLst/>
              <a:latin typeface="+mn-lt"/>
              <a:ea typeface="+mn-ea"/>
              <a:cs typeface="+mn-cs"/>
            </a:rPr>
            <a:t>0.007</a:t>
          </a:r>
          <a:r>
            <a:rPr lang="ja-JP" altLang="en-US" sz="1100">
              <a:solidFill>
                <a:schemeClr val="dk1"/>
              </a:solidFill>
              <a:effectLst/>
              <a:latin typeface="+mn-lt"/>
              <a:ea typeface="+mn-ea"/>
              <a:cs typeface="+mn-cs"/>
            </a:rPr>
            <a:t>ポイント上昇している。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近年はほぼ横ばいで推移しているが、</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年度から市町村類型が変更したこともあり、</a:t>
          </a:r>
          <a:r>
            <a:rPr lang="ja-JP" altLang="ja-JP" sz="1100">
              <a:solidFill>
                <a:schemeClr val="dk1"/>
              </a:solidFill>
              <a:effectLst/>
              <a:latin typeface="+mn-lt"/>
              <a:ea typeface="+mn-ea"/>
              <a:cs typeface="+mn-cs"/>
            </a:rPr>
            <a:t>類似団体の平均値が</a:t>
          </a:r>
          <a:r>
            <a:rPr lang="ja-JP" altLang="en-US"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0.15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上昇したため、類似団体平均を下回ることとなった。</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138235</xdr:rowOff>
    </xdr:from>
    <xdr:ext cx="762000" cy="259045"/>
    <xdr:sp macro="" textlink="">
      <xdr:nvSpPr>
        <xdr:cNvPr id="88"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しており、類似団体の平均値と</a:t>
          </a:r>
          <a:r>
            <a:rPr kumimoji="1" lang="ja-JP" altLang="en-US" sz="1100">
              <a:solidFill>
                <a:schemeClr val="dk1"/>
              </a:solidFill>
              <a:effectLst/>
              <a:latin typeface="+mn-lt"/>
              <a:ea typeface="+mn-ea"/>
              <a:cs typeface="+mn-cs"/>
            </a:rPr>
            <a:t>比較しても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ポイントの差があ</a:t>
          </a:r>
          <a:r>
            <a:rPr kumimoji="1" lang="ja-JP" altLang="en-US" sz="1100">
              <a:solidFill>
                <a:schemeClr val="dk1"/>
              </a:solidFill>
              <a:effectLst/>
              <a:latin typeface="+mn-lt"/>
              <a:ea typeface="+mn-ea"/>
              <a:cs typeface="+mn-cs"/>
            </a:rPr>
            <a:t>ることから改善が求められている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歳入経常一般財源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地方税の収入が落ち込んでいることや、普通交付税の合併算定替の終了など</a:t>
          </a:r>
          <a:r>
            <a:rPr kumimoji="1" lang="ja-JP" altLang="en-US" sz="1100">
              <a:solidFill>
                <a:schemeClr val="dk1"/>
              </a:solidFill>
              <a:effectLst/>
              <a:latin typeface="+mn-lt"/>
              <a:ea typeface="+mn-ea"/>
              <a:cs typeface="+mn-cs"/>
            </a:rPr>
            <a:t>による減少が見込まれることから今後も減少する見込みであり、</a:t>
          </a:r>
          <a:r>
            <a:rPr kumimoji="0" lang="ja-JP" altLang="en-US" sz="1100">
              <a:solidFill>
                <a:schemeClr val="dk1"/>
              </a:solidFill>
              <a:effectLst/>
              <a:latin typeface="+mn-lt"/>
              <a:ea typeface="+mn-ea"/>
              <a:cs typeface="+mn-cs"/>
            </a:rPr>
            <a:t>そのため</a:t>
          </a:r>
          <a:r>
            <a:rPr kumimoji="1" lang="ja-JP" altLang="ja-JP" sz="1100">
              <a:solidFill>
                <a:schemeClr val="dk1"/>
              </a:solidFill>
              <a:effectLst/>
              <a:latin typeface="+mn-lt"/>
              <a:ea typeface="+mn-ea"/>
              <a:cs typeface="+mn-cs"/>
            </a:rPr>
            <a:t>歳出経常一般財源を</a:t>
          </a:r>
          <a:r>
            <a:rPr kumimoji="1" lang="ja-JP" altLang="en-US" sz="1100">
              <a:solidFill>
                <a:schemeClr val="dk1"/>
              </a:solidFill>
              <a:effectLst/>
              <a:latin typeface="+mn-lt"/>
              <a:ea typeface="+mn-ea"/>
              <a:cs typeface="+mn-cs"/>
            </a:rPr>
            <a:t>抑制することが必要となっている。</a:t>
          </a:r>
          <a:endParaRPr kumimoji="1" lang="ja-JP"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62</xdr:row>
      <xdr:rowOff>112014</xdr:rowOff>
    </xdr:to>
    <xdr:cxnSp macro="">
      <xdr:nvCxnSpPr>
        <xdr:cNvPr id="129" name="直線コネクタ 128"/>
        <xdr:cNvCxnSpPr/>
      </xdr:nvCxnSpPr>
      <xdr:spPr>
        <a:xfrm>
          <a:off x="4114800" y="1060678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97536</xdr:rowOff>
    </xdr:to>
    <xdr:cxnSp macro="">
      <xdr:nvCxnSpPr>
        <xdr:cNvPr id="132" name="直線コネクタ 131"/>
        <xdr:cNvCxnSpPr/>
      </xdr:nvCxnSpPr>
      <xdr:spPr>
        <a:xfrm flipV="1">
          <a:off x="3225800" y="106067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80772</xdr:rowOff>
    </xdr:from>
    <xdr:to>
      <xdr:col>6</xdr:col>
      <xdr:colOff>50800</xdr:colOff>
      <xdr:row>61</xdr:row>
      <xdr:rowOff>10922</xdr:rowOff>
    </xdr:to>
    <xdr:sp macro="" textlink="">
      <xdr:nvSpPr>
        <xdr:cNvPr id="133" name="フローチャート : 判断 132"/>
        <xdr:cNvSpPr/>
      </xdr:nvSpPr>
      <xdr:spPr>
        <a:xfrm>
          <a:off x="4064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34" name="テキスト ボックス 133"/>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63</xdr:row>
      <xdr:rowOff>46736</xdr:rowOff>
    </xdr:to>
    <xdr:cxnSp macro="">
      <xdr:nvCxnSpPr>
        <xdr:cNvPr id="135" name="直線コネクタ 134"/>
        <xdr:cNvCxnSpPr/>
      </xdr:nvCxnSpPr>
      <xdr:spPr>
        <a:xfrm flipV="1">
          <a:off x="2336800" y="107274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63</xdr:row>
      <xdr:rowOff>46736</xdr:rowOff>
    </xdr:to>
    <xdr:cxnSp macro="">
      <xdr:nvCxnSpPr>
        <xdr:cNvPr id="138" name="直線コネクタ 137"/>
        <xdr:cNvCxnSpPr/>
      </xdr:nvCxnSpPr>
      <xdr:spPr>
        <a:xfrm>
          <a:off x="1447800" y="1076604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33291</xdr:rowOff>
    </xdr:from>
    <xdr:ext cx="762000" cy="259045"/>
    <xdr:sp macro="" textlink="">
      <xdr:nvSpPr>
        <xdr:cNvPr id="149"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50" name="円/楕円 149"/>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12463</xdr:rowOff>
    </xdr:from>
    <xdr:ext cx="736600" cy="259045"/>
    <xdr:sp macro="" textlink="">
      <xdr:nvSpPr>
        <xdr:cNvPr id="151" name="テキスト ボックス 150"/>
        <xdr:cNvSpPr txBox="1"/>
      </xdr:nvSpPr>
      <xdr:spPr>
        <a:xfrm>
          <a:off x="3733800" y="1064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2" name="円/楕円 151"/>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53" name="テキスト ボックス 152"/>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167386</xdr:rowOff>
    </xdr:from>
    <xdr:to>
      <xdr:col>3</xdr:col>
      <xdr:colOff>330200</xdr:colOff>
      <xdr:row>63</xdr:row>
      <xdr:rowOff>97536</xdr:rowOff>
    </xdr:to>
    <xdr:sp macro="" textlink="">
      <xdr:nvSpPr>
        <xdr:cNvPr id="154" name="円/楕円 153"/>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82313</xdr:rowOff>
    </xdr:from>
    <xdr:ext cx="762000" cy="259045"/>
    <xdr:sp macro="" textlink="">
      <xdr:nvSpPr>
        <xdr:cNvPr id="155" name="テキスト ボックス 154"/>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6" name="円/楕円 155"/>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271</xdr:rowOff>
    </xdr:from>
    <xdr:ext cx="762000" cy="259045"/>
    <xdr:sp macro="" textlink="">
      <xdr:nvSpPr>
        <xdr:cNvPr id="157" name="テキスト ボックス 156"/>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・類似団体平均は下回っているが、全国平均や広島県平均と比較すると上回っており、昨年度決算額と比較しても増加している。</a:t>
          </a:r>
          <a:endParaRPr lang="ja-JP" altLang="ja-JP" sz="1100">
            <a:effectLst/>
          </a:endParaRPr>
        </a:p>
        <a:p>
          <a:r>
            <a:rPr lang="ja-JP" altLang="ja-JP" sz="1100">
              <a:solidFill>
                <a:schemeClr val="dk1"/>
              </a:solidFill>
              <a:effectLst/>
              <a:latin typeface="+mn-lt"/>
              <a:ea typeface="+mn-ea"/>
              <a:cs typeface="+mn-cs"/>
            </a:rPr>
            <a:t>　増加の要因としては人件費が減少している一方で</a:t>
          </a:r>
          <a:r>
            <a:rPr lang="ja-JP" altLang="en-US" sz="1100">
              <a:solidFill>
                <a:schemeClr val="dk1"/>
              </a:solidFill>
              <a:effectLst/>
              <a:latin typeface="+mn-lt"/>
              <a:ea typeface="+mn-ea"/>
              <a:cs typeface="+mn-cs"/>
            </a:rPr>
            <a:t>委託料などの</a:t>
          </a:r>
          <a:r>
            <a:rPr lang="ja-JP" altLang="ja-JP" sz="1100">
              <a:solidFill>
                <a:schemeClr val="dk1"/>
              </a:solidFill>
              <a:effectLst/>
              <a:latin typeface="+mn-lt"/>
              <a:ea typeface="+mn-ea"/>
              <a:cs typeface="+mn-cs"/>
            </a:rPr>
            <a:t>物件費が増加しているためであり、これは近年増加傾向にある。</a:t>
          </a:r>
          <a:endParaRPr lang="ja-JP" altLang="ja-JP" sz="1100">
            <a:effectLst/>
          </a:endParaRPr>
        </a:p>
        <a:p>
          <a:r>
            <a:rPr lang="ja-JP" altLang="ja-JP" sz="1100">
              <a:solidFill>
                <a:schemeClr val="dk1"/>
              </a:solidFill>
              <a:effectLst/>
              <a:latin typeface="+mn-lt"/>
              <a:ea typeface="+mn-ea"/>
              <a:cs typeface="+mn-cs"/>
            </a:rPr>
            <a:t>　なお、今後も人件費については減少が見込まれるが、物件費については増加が見込まれるため、引き続きコスト削減を計っていく必要がある。 </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34865</xdr:rowOff>
    </xdr:from>
    <xdr:to>
      <xdr:col>7</xdr:col>
      <xdr:colOff>152400</xdr:colOff>
      <xdr:row>81</xdr:row>
      <xdr:rowOff>43140</xdr:rowOff>
    </xdr:to>
    <xdr:cxnSp macro="">
      <xdr:nvCxnSpPr>
        <xdr:cNvPr id="192" name="直線コネクタ 191"/>
        <xdr:cNvCxnSpPr/>
      </xdr:nvCxnSpPr>
      <xdr:spPr>
        <a:xfrm>
          <a:off x="4114800" y="13922315"/>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27917</xdr:rowOff>
    </xdr:from>
    <xdr:ext cx="762000" cy="259045"/>
    <xdr:sp macro="" textlink="">
      <xdr:nvSpPr>
        <xdr:cNvPr id="193" name="人件費・物件費等の状況平均値テキスト"/>
        <xdr:cNvSpPr txBox="1"/>
      </xdr:nvSpPr>
      <xdr:spPr>
        <a:xfrm>
          <a:off x="5041900" y="13915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32062</xdr:rowOff>
    </xdr:from>
    <xdr:to>
      <xdr:col>6</xdr:col>
      <xdr:colOff>0</xdr:colOff>
      <xdr:row>81</xdr:row>
      <xdr:rowOff>34865</xdr:rowOff>
    </xdr:to>
    <xdr:cxnSp macro="">
      <xdr:nvCxnSpPr>
        <xdr:cNvPr id="195" name="直線コネクタ 194"/>
        <xdr:cNvCxnSpPr/>
      </xdr:nvCxnSpPr>
      <xdr:spPr>
        <a:xfrm>
          <a:off x="3225800" y="13919512"/>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79558</xdr:rowOff>
    </xdr:from>
    <xdr:to>
      <xdr:col>6</xdr:col>
      <xdr:colOff>50800</xdr:colOff>
      <xdr:row>82</xdr:row>
      <xdr:rowOff>9708</xdr:rowOff>
    </xdr:to>
    <xdr:sp macro="" textlink="">
      <xdr:nvSpPr>
        <xdr:cNvPr id="196" name="フローチャート : 判断 195"/>
        <xdr:cNvSpPr/>
      </xdr:nvSpPr>
      <xdr:spPr>
        <a:xfrm>
          <a:off x="4064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165935</xdr:rowOff>
    </xdr:from>
    <xdr:ext cx="736600" cy="259045"/>
    <xdr:sp macro="" textlink="">
      <xdr:nvSpPr>
        <xdr:cNvPr id="197" name="テキスト ボックス 196"/>
        <xdr:cNvSpPr txBox="1"/>
      </xdr:nvSpPr>
      <xdr:spPr>
        <a:xfrm>
          <a:off x="3733800" y="1405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22995</xdr:rowOff>
    </xdr:from>
    <xdr:to>
      <xdr:col>4</xdr:col>
      <xdr:colOff>482600</xdr:colOff>
      <xdr:row>81</xdr:row>
      <xdr:rowOff>32062</xdr:rowOff>
    </xdr:to>
    <xdr:cxnSp macro="">
      <xdr:nvCxnSpPr>
        <xdr:cNvPr id="198" name="直線コネクタ 197"/>
        <xdr:cNvCxnSpPr/>
      </xdr:nvCxnSpPr>
      <xdr:spPr>
        <a:xfrm>
          <a:off x="2336800" y="13910445"/>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22995</xdr:rowOff>
    </xdr:from>
    <xdr:to>
      <xdr:col>3</xdr:col>
      <xdr:colOff>279400</xdr:colOff>
      <xdr:row>81</xdr:row>
      <xdr:rowOff>25374</xdr:rowOff>
    </xdr:to>
    <xdr:cxnSp macro="">
      <xdr:nvCxnSpPr>
        <xdr:cNvPr id="201" name="直線コネクタ 200"/>
        <xdr:cNvCxnSpPr/>
      </xdr:nvCxnSpPr>
      <xdr:spPr>
        <a:xfrm flipV="1">
          <a:off x="1447800" y="13910445"/>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163790</xdr:rowOff>
    </xdr:from>
    <xdr:to>
      <xdr:col>7</xdr:col>
      <xdr:colOff>203200</xdr:colOff>
      <xdr:row>81</xdr:row>
      <xdr:rowOff>93940</xdr:rowOff>
    </xdr:to>
    <xdr:sp macro="" textlink="">
      <xdr:nvSpPr>
        <xdr:cNvPr id="211" name="円/楕円 210"/>
        <xdr:cNvSpPr/>
      </xdr:nvSpPr>
      <xdr:spPr>
        <a:xfrm>
          <a:off x="4902200" y="138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85067</xdr:rowOff>
    </xdr:from>
    <xdr:ext cx="762000" cy="259045"/>
    <xdr:sp macro="" textlink="">
      <xdr:nvSpPr>
        <xdr:cNvPr id="212" name="人件費・物件費等の状況該当値テキスト"/>
        <xdr:cNvSpPr txBox="1"/>
      </xdr:nvSpPr>
      <xdr:spPr>
        <a:xfrm>
          <a:off x="5041900" y="1380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132,306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155515</xdr:rowOff>
    </xdr:from>
    <xdr:to>
      <xdr:col>6</xdr:col>
      <xdr:colOff>50800</xdr:colOff>
      <xdr:row>81</xdr:row>
      <xdr:rowOff>85665</xdr:rowOff>
    </xdr:to>
    <xdr:sp macro="" textlink="">
      <xdr:nvSpPr>
        <xdr:cNvPr id="213" name="円/楕円 212"/>
        <xdr:cNvSpPr/>
      </xdr:nvSpPr>
      <xdr:spPr>
        <a:xfrm>
          <a:off x="4064000" y="138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95842</xdr:rowOff>
    </xdr:from>
    <xdr:ext cx="736600" cy="259045"/>
    <xdr:sp macro="" textlink="">
      <xdr:nvSpPr>
        <xdr:cNvPr id="214" name="テキスト ボックス 213"/>
        <xdr:cNvSpPr txBox="1"/>
      </xdr:nvSpPr>
      <xdr:spPr>
        <a:xfrm>
          <a:off x="3733800" y="1364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152712</xdr:rowOff>
    </xdr:from>
    <xdr:to>
      <xdr:col>4</xdr:col>
      <xdr:colOff>533400</xdr:colOff>
      <xdr:row>81</xdr:row>
      <xdr:rowOff>82862</xdr:rowOff>
    </xdr:to>
    <xdr:sp macro="" textlink="">
      <xdr:nvSpPr>
        <xdr:cNvPr id="215" name="円/楕円 214"/>
        <xdr:cNvSpPr/>
      </xdr:nvSpPr>
      <xdr:spPr>
        <a:xfrm>
          <a:off x="3175000" y="138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93039</xdr:rowOff>
    </xdr:from>
    <xdr:ext cx="762000" cy="259045"/>
    <xdr:sp macro="" textlink="">
      <xdr:nvSpPr>
        <xdr:cNvPr id="216" name="テキスト ボックス 215"/>
        <xdr:cNvSpPr txBox="1"/>
      </xdr:nvSpPr>
      <xdr:spPr>
        <a:xfrm>
          <a:off x="2844800" y="1363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143645</xdr:rowOff>
    </xdr:from>
    <xdr:to>
      <xdr:col>3</xdr:col>
      <xdr:colOff>330200</xdr:colOff>
      <xdr:row>81</xdr:row>
      <xdr:rowOff>73795</xdr:rowOff>
    </xdr:to>
    <xdr:sp macro="" textlink="">
      <xdr:nvSpPr>
        <xdr:cNvPr id="217" name="円/楕円 216"/>
        <xdr:cNvSpPr/>
      </xdr:nvSpPr>
      <xdr:spPr>
        <a:xfrm>
          <a:off x="2286000" y="138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83972</xdr:rowOff>
    </xdr:from>
    <xdr:ext cx="762000" cy="259045"/>
    <xdr:sp macro="" textlink="">
      <xdr:nvSpPr>
        <xdr:cNvPr id="218" name="テキスト ボックス 217"/>
        <xdr:cNvSpPr txBox="1"/>
      </xdr:nvSpPr>
      <xdr:spPr>
        <a:xfrm>
          <a:off x="1955800" y="1362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146024</xdr:rowOff>
    </xdr:from>
    <xdr:to>
      <xdr:col>2</xdr:col>
      <xdr:colOff>127000</xdr:colOff>
      <xdr:row>81</xdr:row>
      <xdr:rowOff>76174</xdr:rowOff>
    </xdr:to>
    <xdr:sp macro="" textlink="">
      <xdr:nvSpPr>
        <xdr:cNvPr id="219" name="円/楕円 218"/>
        <xdr:cNvSpPr/>
      </xdr:nvSpPr>
      <xdr:spPr>
        <a:xfrm>
          <a:off x="1397000" y="138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86351</xdr:rowOff>
    </xdr:from>
    <xdr:ext cx="762000" cy="259045"/>
    <xdr:sp macro="" textlink="">
      <xdr:nvSpPr>
        <xdr:cNvPr id="220" name="テキスト ボックス 219"/>
        <xdr:cNvSpPr txBox="1"/>
      </xdr:nvSpPr>
      <xdr:spPr>
        <a:xfrm>
          <a:off x="1066800" y="1363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年度は昨年</a:t>
          </a:r>
          <a:r>
            <a:rPr lang="ja-JP" altLang="en-US" sz="1100">
              <a:solidFill>
                <a:schemeClr val="dk1"/>
              </a:solidFill>
              <a:effectLst/>
              <a:latin typeface="+mn-lt"/>
              <a:ea typeface="+mn-ea"/>
              <a:cs typeface="+mn-cs"/>
            </a:rPr>
            <a:t>度と変化はないが</a:t>
          </a:r>
          <a:r>
            <a:rPr lang="ja-JP" altLang="ja-JP" sz="1100">
              <a:solidFill>
                <a:schemeClr val="dk1"/>
              </a:solidFill>
              <a:effectLst/>
              <a:latin typeface="+mn-lt"/>
              <a:ea typeface="+mn-ea"/>
              <a:cs typeface="+mn-cs"/>
            </a:rPr>
            <a:t>、類似団体の平均値と比較して</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ポイント上回っている。</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年度に平均よりも低くなっているのは</a:t>
          </a:r>
          <a:r>
            <a:rPr lang="en-US" altLang="ja-JP" sz="1100">
              <a:solidFill>
                <a:schemeClr val="dk1"/>
              </a:solidFill>
              <a:effectLst/>
              <a:latin typeface="+mn-lt"/>
              <a:ea typeface="+mn-ea"/>
              <a:cs typeface="+mn-cs"/>
            </a:rPr>
            <a:t>9</a:t>
          </a:r>
          <a:r>
            <a:rPr lang="ja-JP" altLang="en-US" sz="1100">
              <a:solidFill>
                <a:schemeClr val="dk1"/>
              </a:solidFill>
              <a:effectLst/>
              <a:latin typeface="+mn-lt"/>
              <a:ea typeface="+mn-ea"/>
              <a:cs typeface="+mn-cs"/>
            </a:rPr>
            <a:t>ヶ月間の</a:t>
          </a:r>
          <a:r>
            <a:rPr lang="ja-JP" altLang="ja-JP" sz="1100">
              <a:solidFill>
                <a:schemeClr val="dk1"/>
              </a:solidFill>
              <a:effectLst/>
              <a:latin typeface="+mn-lt"/>
              <a:ea typeface="+mn-ea"/>
              <a:cs typeface="+mn-cs"/>
            </a:rPr>
            <a:t>給料の削減措置</a:t>
          </a:r>
          <a:r>
            <a:rPr lang="ja-JP" altLang="en-US" sz="1100">
              <a:solidFill>
                <a:schemeClr val="dk1"/>
              </a:solidFill>
              <a:effectLst/>
              <a:latin typeface="+mn-lt"/>
              <a:ea typeface="+mn-ea"/>
              <a:cs typeface="+mn-cs"/>
            </a:rPr>
            <a:t>を行ったためである。</a:t>
          </a:r>
          <a:endParaRPr lang="ja-JP" altLang="ja-JP" sz="1100">
            <a:effectLst/>
          </a:endParaRPr>
        </a:p>
        <a:p>
          <a:r>
            <a:rPr lang="ja-JP" altLang="ja-JP" sz="1100">
              <a:solidFill>
                <a:schemeClr val="dk1"/>
              </a:solidFill>
              <a:effectLst/>
              <a:latin typeface="+mn-lt"/>
              <a:ea typeface="+mn-ea"/>
              <a:cs typeface="+mn-cs"/>
            </a:rPr>
            <a:t>　今後は横ばいで推移していくと見込んでいるが、類似団体より数値が高い部分については、引き続き、給料表の構造のあり方や勤務実績の反映方策などについて</a:t>
          </a:r>
          <a:r>
            <a:rPr lang="ja-JP" altLang="en-US" sz="1100">
              <a:solidFill>
                <a:schemeClr val="dk1"/>
              </a:solidFill>
              <a:effectLst/>
              <a:latin typeface="+mn-lt"/>
              <a:ea typeface="+mn-ea"/>
              <a:cs typeface="+mn-cs"/>
            </a:rPr>
            <a:t>見直し</a:t>
          </a:r>
          <a:r>
            <a:rPr lang="ja-JP" altLang="ja-JP" sz="1100">
              <a:solidFill>
                <a:schemeClr val="dk1"/>
              </a:solidFill>
              <a:effectLst/>
              <a:latin typeface="+mn-lt"/>
              <a:ea typeface="+mn-ea"/>
              <a:cs typeface="+mn-cs"/>
            </a:rPr>
            <a:t>ていく必要がある。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84</xdr:row>
      <xdr:rowOff>146896</xdr:rowOff>
    </xdr:to>
    <xdr:cxnSp macro="">
      <xdr:nvCxnSpPr>
        <xdr:cNvPr id="254" name="直線コネクタ 253"/>
        <xdr:cNvCxnSpPr/>
      </xdr:nvCxnSpPr>
      <xdr:spPr>
        <a:xfrm>
          <a:off x="16179800" y="14548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20743</xdr:rowOff>
    </xdr:from>
    <xdr:to>
      <xdr:col>23</xdr:col>
      <xdr:colOff>406400</xdr:colOff>
      <xdr:row>84</xdr:row>
      <xdr:rowOff>146896</xdr:rowOff>
    </xdr:to>
    <xdr:cxnSp macro="">
      <xdr:nvCxnSpPr>
        <xdr:cNvPr id="257" name="直線コネクタ 256"/>
        <xdr:cNvCxnSpPr/>
      </xdr:nvCxnSpPr>
      <xdr:spPr>
        <a:xfrm>
          <a:off x="15290800" y="14251093"/>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58" name="フローチャート : 判断 257"/>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59" name="テキスト ボックス 258"/>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20743</xdr:rowOff>
    </xdr:from>
    <xdr:to>
      <xdr:col>22</xdr:col>
      <xdr:colOff>203200</xdr:colOff>
      <xdr:row>84</xdr:row>
      <xdr:rowOff>138854</xdr:rowOff>
    </xdr:to>
    <xdr:cxnSp macro="">
      <xdr:nvCxnSpPr>
        <xdr:cNvPr id="260" name="直線コネクタ 259"/>
        <xdr:cNvCxnSpPr/>
      </xdr:nvCxnSpPr>
      <xdr:spPr>
        <a:xfrm flipV="1">
          <a:off x="14401800" y="14251093"/>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1" name="フローチャート : 判断 260"/>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160884</xdr:rowOff>
    </xdr:from>
    <xdr:ext cx="762000" cy="259045"/>
    <xdr:sp macro="" textlink="">
      <xdr:nvSpPr>
        <xdr:cNvPr id="262" name="テキスト ボックス 261"/>
        <xdr:cNvSpPr txBox="1"/>
      </xdr:nvSpPr>
      <xdr:spPr>
        <a:xfrm>
          <a:off x="149098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89</xdr:row>
      <xdr:rowOff>13546</xdr:rowOff>
    </xdr:to>
    <xdr:cxnSp macro="">
      <xdr:nvCxnSpPr>
        <xdr:cNvPr id="263" name="直線コネクタ 262"/>
        <xdr:cNvCxnSpPr/>
      </xdr:nvCxnSpPr>
      <xdr:spPr>
        <a:xfrm flipV="1">
          <a:off x="13512800" y="14540654"/>
          <a:ext cx="889000" cy="7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3" name="円/楕円 272"/>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4"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5" name="円/楕円 274"/>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6" name="テキスト ボックス 275"/>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141393</xdr:rowOff>
    </xdr:from>
    <xdr:to>
      <xdr:col>22</xdr:col>
      <xdr:colOff>254000</xdr:colOff>
      <xdr:row>83</xdr:row>
      <xdr:rowOff>71543</xdr:rowOff>
    </xdr:to>
    <xdr:sp macro="" textlink="">
      <xdr:nvSpPr>
        <xdr:cNvPr id="277" name="円/楕円 276"/>
        <xdr:cNvSpPr/>
      </xdr:nvSpPr>
      <xdr:spPr>
        <a:xfrm>
          <a:off x="15240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78" name="テキスト ボックス 277"/>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79" name="円/楕円 278"/>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80" name="テキスト ボックス 279"/>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1" name="円/楕円 280"/>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2" name="テキスト ボックス 281"/>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年度では類似団体の平均値と比較して</a:t>
          </a:r>
          <a:r>
            <a:rPr lang="en-US" altLang="ja-JP" sz="1100">
              <a:solidFill>
                <a:schemeClr val="dk1"/>
              </a:solidFill>
              <a:effectLst/>
              <a:latin typeface="+mn-lt"/>
              <a:ea typeface="+mn-ea"/>
              <a:cs typeface="+mn-cs"/>
            </a:rPr>
            <a:t>0.52</a:t>
          </a:r>
          <a:r>
            <a:rPr lang="ja-JP" altLang="ja-JP" sz="1100">
              <a:solidFill>
                <a:schemeClr val="dk1"/>
              </a:solidFill>
              <a:effectLst/>
              <a:latin typeface="+mn-lt"/>
              <a:ea typeface="+mn-ea"/>
              <a:cs typeface="+mn-cs"/>
            </a:rPr>
            <a:t>人少ない職員数となっている。</a:t>
          </a:r>
          <a:endParaRPr lang="ja-JP" altLang="ja-JP" sz="1100">
            <a:effectLst/>
          </a:endParaRPr>
        </a:p>
        <a:p>
          <a:pPr eaLnBrk="1" fontAlgn="auto" latinLnBrk="0" hangingPunct="1"/>
          <a:r>
            <a:rPr lang="ja-JP" altLang="ja-JP" sz="1100">
              <a:solidFill>
                <a:schemeClr val="dk1"/>
              </a:solidFill>
              <a:effectLst/>
              <a:latin typeface="+mn-lt"/>
              <a:ea typeface="+mn-ea"/>
              <a:cs typeface="+mn-cs"/>
            </a:rPr>
            <a:t>　この要因としては府中市集中改革プラン（計画期間：平成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年度）に基づき、採用者を退職者の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割以下に抑制してきたことや、消防部門を広域で運営していることなどによる。</a:t>
          </a:r>
          <a:endParaRPr lang="ja-JP" altLang="ja-JP" sz="1100">
            <a:effectLst/>
          </a:endParaRPr>
        </a:p>
        <a:p>
          <a:pPr eaLnBrk="1" fontAlgn="auto" latinLnBrk="0" hangingPunct="1"/>
          <a:r>
            <a:rPr lang="ja-JP" altLang="ja-JP" sz="1100">
              <a:solidFill>
                <a:schemeClr val="dk1"/>
              </a:solidFill>
              <a:effectLst/>
              <a:latin typeface="+mn-lt"/>
              <a:ea typeface="+mn-ea"/>
              <a:cs typeface="+mn-cs"/>
            </a:rPr>
            <a:t>　今後も引き続き、府中市行政改革大綱（計画期間：平成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年度）に基づいて適正な定員管理を行っていく</a:t>
          </a:r>
          <a:r>
            <a:rPr lang="ja-JP" altLang="en-US" sz="1100">
              <a:solidFill>
                <a:schemeClr val="dk1"/>
              </a:solidFill>
              <a:effectLst/>
              <a:latin typeface="+mn-lt"/>
              <a:ea typeface="+mn-ea"/>
              <a:cs typeface="+mn-cs"/>
            </a:rPr>
            <a:t>こととしている</a:t>
          </a:r>
          <a:r>
            <a:rPr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76291</xdr:rowOff>
    </xdr:from>
    <xdr:to>
      <xdr:col>24</xdr:col>
      <xdr:colOff>558800</xdr:colOff>
      <xdr:row>61</xdr:row>
      <xdr:rowOff>79738</xdr:rowOff>
    </xdr:to>
    <xdr:cxnSp macro="">
      <xdr:nvCxnSpPr>
        <xdr:cNvPr id="319" name="直線コネクタ 318"/>
        <xdr:cNvCxnSpPr/>
      </xdr:nvCxnSpPr>
      <xdr:spPr>
        <a:xfrm>
          <a:off x="16179800" y="1053474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72844</xdr:rowOff>
    </xdr:from>
    <xdr:to>
      <xdr:col>23</xdr:col>
      <xdr:colOff>406400</xdr:colOff>
      <xdr:row>61</xdr:row>
      <xdr:rowOff>76291</xdr:rowOff>
    </xdr:to>
    <xdr:cxnSp macro="">
      <xdr:nvCxnSpPr>
        <xdr:cNvPr id="322" name="直線コネクタ 321"/>
        <xdr:cNvCxnSpPr/>
      </xdr:nvCxnSpPr>
      <xdr:spPr>
        <a:xfrm>
          <a:off x="15290800" y="105312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4" name="テキスト ボックス 32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72844</xdr:rowOff>
    </xdr:from>
    <xdr:to>
      <xdr:col>22</xdr:col>
      <xdr:colOff>203200</xdr:colOff>
      <xdr:row>61</xdr:row>
      <xdr:rowOff>84909</xdr:rowOff>
    </xdr:to>
    <xdr:cxnSp macro="">
      <xdr:nvCxnSpPr>
        <xdr:cNvPr id="325" name="直線コネクタ 324"/>
        <xdr:cNvCxnSpPr/>
      </xdr:nvCxnSpPr>
      <xdr:spPr>
        <a:xfrm flipV="1">
          <a:off x="14401800" y="105312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6" name="フローチャート : 判断 325"/>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7" name="テキスト ボックス 326"/>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84909</xdr:rowOff>
    </xdr:from>
    <xdr:to>
      <xdr:col>21</xdr:col>
      <xdr:colOff>0</xdr:colOff>
      <xdr:row>61</xdr:row>
      <xdr:rowOff>140063</xdr:rowOff>
    </xdr:to>
    <xdr:cxnSp macro="">
      <xdr:nvCxnSpPr>
        <xdr:cNvPr id="328" name="直線コネクタ 327"/>
        <xdr:cNvCxnSpPr/>
      </xdr:nvCxnSpPr>
      <xdr:spPr>
        <a:xfrm flipV="1">
          <a:off x="13512800" y="1054335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29" name="フローチャート : 判断 328"/>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0" name="テキスト ボックス 329"/>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1" name="フローチャート : 判断 330"/>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2" name="テキスト ボックス 331"/>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28938</xdr:rowOff>
    </xdr:from>
    <xdr:to>
      <xdr:col>24</xdr:col>
      <xdr:colOff>609600</xdr:colOff>
      <xdr:row>61</xdr:row>
      <xdr:rowOff>130538</xdr:rowOff>
    </xdr:to>
    <xdr:sp macro="" textlink="">
      <xdr:nvSpPr>
        <xdr:cNvPr id="338" name="円/楕円 337"/>
        <xdr:cNvSpPr/>
      </xdr:nvSpPr>
      <xdr:spPr>
        <a:xfrm>
          <a:off x="169672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45465</xdr:rowOff>
    </xdr:from>
    <xdr:ext cx="762000" cy="259045"/>
    <xdr:sp macro="" textlink="">
      <xdr:nvSpPr>
        <xdr:cNvPr id="339" name="定員管理の状況該当値テキスト"/>
        <xdr:cNvSpPr txBox="1"/>
      </xdr:nvSpPr>
      <xdr:spPr>
        <a:xfrm>
          <a:off x="17106900" y="103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25491</xdr:rowOff>
    </xdr:from>
    <xdr:to>
      <xdr:col>23</xdr:col>
      <xdr:colOff>457200</xdr:colOff>
      <xdr:row>61</xdr:row>
      <xdr:rowOff>127091</xdr:rowOff>
    </xdr:to>
    <xdr:sp macro="" textlink="">
      <xdr:nvSpPr>
        <xdr:cNvPr id="340" name="円/楕円 339"/>
        <xdr:cNvSpPr/>
      </xdr:nvSpPr>
      <xdr:spPr>
        <a:xfrm>
          <a:off x="16129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41" name="テキスト ボックス 340"/>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22044</xdr:rowOff>
    </xdr:from>
    <xdr:to>
      <xdr:col>22</xdr:col>
      <xdr:colOff>254000</xdr:colOff>
      <xdr:row>61</xdr:row>
      <xdr:rowOff>123644</xdr:rowOff>
    </xdr:to>
    <xdr:sp macro="" textlink="">
      <xdr:nvSpPr>
        <xdr:cNvPr id="342" name="円/楕円 341"/>
        <xdr:cNvSpPr/>
      </xdr:nvSpPr>
      <xdr:spPr>
        <a:xfrm>
          <a:off x="15240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133821</xdr:rowOff>
    </xdr:from>
    <xdr:ext cx="762000" cy="259045"/>
    <xdr:sp macro="" textlink="">
      <xdr:nvSpPr>
        <xdr:cNvPr id="343" name="テキスト ボックス 342"/>
        <xdr:cNvSpPr txBox="1"/>
      </xdr:nvSpPr>
      <xdr:spPr>
        <a:xfrm>
          <a:off x="14909800" y="1024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macro="" textlink="">
      <xdr:nvSpPr>
        <xdr:cNvPr id="344" name="円/楕円 343"/>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145886</xdr:rowOff>
    </xdr:from>
    <xdr:ext cx="762000" cy="259045"/>
    <xdr:sp macro="" textlink="">
      <xdr:nvSpPr>
        <xdr:cNvPr id="345" name="テキスト ボックス 344"/>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89263</xdr:rowOff>
    </xdr:from>
    <xdr:to>
      <xdr:col>19</xdr:col>
      <xdr:colOff>533400</xdr:colOff>
      <xdr:row>62</xdr:row>
      <xdr:rowOff>19413</xdr:rowOff>
    </xdr:to>
    <xdr:sp macro="" textlink="">
      <xdr:nvSpPr>
        <xdr:cNvPr id="346" name="円/楕円 345"/>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29590</xdr:rowOff>
    </xdr:from>
    <xdr:ext cx="762000" cy="259045"/>
    <xdr:sp macro="" textlink="">
      <xdr:nvSpPr>
        <xdr:cNvPr id="347" name="テキスト ボックス 346"/>
        <xdr:cNvSpPr txBox="1"/>
      </xdr:nvSpPr>
      <xdr:spPr>
        <a:xfrm>
          <a:off x="13131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・今年度の実質公債費比率は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％で、前年度に比べて</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ポ</a:t>
          </a:r>
          <a:r>
            <a:rPr lang="ja-JP" altLang="ja-JP" sz="1100">
              <a:solidFill>
                <a:schemeClr val="dk1"/>
              </a:solidFill>
              <a:effectLst/>
              <a:latin typeface="+mn-lt"/>
              <a:ea typeface="+mn-ea"/>
              <a:cs typeface="+mn-cs"/>
            </a:rPr>
            <a:t>イント改善している。</a:t>
          </a:r>
          <a:endParaRPr lang="ja-JP" altLang="ja-JP" sz="1100">
            <a:effectLst/>
          </a:endParaRPr>
        </a:p>
        <a:p>
          <a:r>
            <a:rPr lang="ja-JP" altLang="ja-JP" sz="1100">
              <a:solidFill>
                <a:schemeClr val="dk1"/>
              </a:solidFill>
              <a:effectLst/>
              <a:latin typeface="+mn-lt"/>
              <a:ea typeface="+mn-ea"/>
              <a:cs typeface="+mn-cs"/>
            </a:rPr>
            <a:t>　実質公債費比率は直近の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か年平均による値である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年度だけの単年度実質公債費比率では</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％と、前年度と比べて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ポイントの減少となっている。</a:t>
          </a:r>
          <a:endParaRPr lang="ja-JP" altLang="ja-JP" sz="1100">
            <a:effectLst/>
          </a:endParaRPr>
        </a:p>
        <a:p>
          <a:r>
            <a:rPr lang="ja-JP" altLang="ja-JP" sz="1100">
              <a:solidFill>
                <a:schemeClr val="dk1"/>
              </a:solidFill>
              <a:effectLst/>
              <a:latin typeface="+mn-lt"/>
              <a:ea typeface="+mn-ea"/>
              <a:cs typeface="+mn-cs"/>
            </a:rPr>
            <a:t>　経年で見ると近年は改善傾向にあるが、類似団体</a:t>
          </a:r>
          <a:r>
            <a:rPr lang="ja-JP" altLang="en-US" sz="1100">
              <a:solidFill>
                <a:schemeClr val="dk1"/>
              </a:solidFill>
              <a:effectLst/>
              <a:latin typeface="+mn-lt"/>
              <a:ea typeface="+mn-ea"/>
              <a:cs typeface="+mn-cs"/>
            </a:rPr>
            <a:t>の平均値と同じであるため</a:t>
          </a:r>
          <a:r>
            <a:rPr lang="ja-JP" altLang="ja-JP" sz="1100">
              <a:solidFill>
                <a:schemeClr val="dk1"/>
              </a:solidFill>
              <a:effectLst/>
              <a:latin typeface="+mn-lt"/>
              <a:ea typeface="+mn-ea"/>
              <a:cs typeface="+mn-cs"/>
            </a:rPr>
            <a:t>、今後も適正な公債費</a:t>
          </a:r>
          <a:r>
            <a:rPr lang="ja-JP" altLang="en-US" sz="1100">
              <a:solidFill>
                <a:schemeClr val="dk1"/>
              </a:solidFill>
              <a:effectLst/>
              <a:latin typeface="+mn-lt"/>
              <a:ea typeface="+mn-ea"/>
              <a:cs typeface="+mn-cs"/>
            </a:rPr>
            <a:t>となるよう</a:t>
          </a:r>
          <a:r>
            <a:rPr lang="ja-JP" altLang="ja-JP" sz="1100">
              <a:solidFill>
                <a:schemeClr val="dk1"/>
              </a:solidFill>
              <a:effectLst/>
              <a:latin typeface="+mn-lt"/>
              <a:ea typeface="+mn-ea"/>
              <a:cs typeface="+mn-cs"/>
            </a:rPr>
            <a:t>に努める必要がある。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44027</xdr:rowOff>
    </xdr:to>
    <xdr:cxnSp macro="">
      <xdr:nvCxnSpPr>
        <xdr:cNvPr id="381" name="直線コネクタ 380"/>
        <xdr:cNvCxnSpPr/>
      </xdr:nvCxnSpPr>
      <xdr:spPr>
        <a:xfrm flipV="1">
          <a:off x="16179800" y="69850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116417</xdr:rowOff>
    </xdr:to>
    <xdr:cxnSp macro="">
      <xdr:nvCxnSpPr>
        <xdr:cNvPr id="384" name="直線コネクタ 383"/>
        <xdr:cNvCxnSpPr/>
      </xdr:nvCxnSpPr>
      <xdr:spPr>
        <a:xfrm flipV="1">
          <a:off x="15290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5" name="フローチャート : 判断 384"/>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6" name="テキスト ボックス 385"/>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33444</xdr:rowOff>
    </xdr:to>
    <xdr:cxnSp macro="">
      <xdr:nvCxnSpPr>
        <xdr:cNvPr id="387" name="直線コネクタ 386"/>
        <xdr:cNvCxnSpPr/>
      </xdr:nvCxnSpPr>
      <xdr:spPr>
        <a:xfrm flipV="1">
          <a:off x="14401800" y="714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9" name="テキスト ボックス 388"/>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49530</xdr:rowOff>
    </xdr:to>
    <xdr:cxnSp macro="">
      <xdr:nvCxnSpPr>
        <xdr:cNvPr id="390" name="直線コネクタ 389"/>
        <xdr:cNvCxnSpPr/>
      </xdr:nvCxnSpPr>
      <xdr:spPr>
        <a:xfrm flipV="1">
          <a:off x="13512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4" name="テキスト ボックス 39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0" name="円/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401"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2" name="円/楕円 401"/>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403" name="テキスト ボックス 402"/>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4" name="円/楕円 403"/>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405" name="テキスト ボックス 40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06" name="円/楕円 405"/>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69021</xdr:rowOff>
    </xdr:from>
    <xdr:ext cx="762000" cy="259045"/>
    <xdr:sp macro="" textlink="">
      <xdr:nvSpPr>
        <xdr:cNvPr id="407" name="テキスト ボックス 406"/>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8" name="円/楕円 407"/>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09" name="テキスト ボックス 408"/>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86.5</a:t>
          </a:r>
          <a:r>
            <a:rPr lang="ja-JP" altLang="ja-JP" sz="1100">
              <a:solidFill>
                <a:schemeClr val="dk1"/>
              </a:solidFill>
              <a:effectLst/>
              <a:latin typeface="+mn-lt"/>
              <a:ea typeface="+mn-ea"/>
              <a:cs typeface="+mn-cs"/>
            </a:rPr>
            <a:t>％で、前年度と比べて</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ポイント改善して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endParaRPr lang="ja-JP" altLang="ja-JP" sz="1100">
            <a:effectLst/>
          </a:endParaRPr>
        </a:p>
        <a:p>
          <a:r>
            <a:rPr lang="ja-JP" altLang="ja-JP" sz="1100">
              <a:solidFill>
                <a:schemeClr val="dk1"/>
              </a:solidFill>
              <a:effectLst/>
              <a:latin typeface="+mn-lt"/>
              <a:ea typeface="+mn-ea"/>
              <a:cs typeface="+mn-cs"/>
            </a:rPr>
            <a:t>　改善の要因としては、将来負担となる部分では、</a:t>
          </a:r>
          <a:r>
            <a:rPr lang="ja-JP" altLang="en-US" sz="1100">
              <a:solidFill>
                <a:schemeClr val="dk1"/>
              </a:solidFill>
              <a:effectLst/>
              <a:latin typeface="+mn-lt"/>
              <a:ea typeface="+mn-ea"/>
              <a:cs typeface="+mn-cs"/>
            </a:rPr>
            <a:t>地方債の残高がおよそ</a:t>
          </a:r>
          <a:r>
            <a:rPr lang="en-US" altLang="ja-JP" sz="1100">
              <a:solidFill>
                <a:schemeClr val="dk1"/>
              </a:solidFill>
              <a:effectLst/>
              <a:latin typeface="+mn-lt"/>
              <a:ea typeface="+mn-ea"/>
              <a:cs typeface="+mn-cs"/>
            </a:rPr>
            <a:t>261</a:t>
          </a:r>
          <a:r>
            <a:rPr lang="ja-JP" altLang="ja-JP" sz="1100">
              <a:solidFill>
                <a:schemeClr val="dk1"/>
              </a:solidFill>
              <a:effectLst/>
              <a:latin typeface="+mn-lt"/>
              <a:ea typeface="+mn-ea"/>
              <a:cs typeface="+mn-cs"/>
            </a:rPr>
            <a:t>百万円減少したこ</a:t>
          </a:r>
          <a:r>
            <a:rPr lang="ja-JP" altLang="en-US" sz="1100">
              <a:solidFill>
                <a:schemeClr val="dk1"/>
              </a:solidFill>
              <a:effectLst/>
              <a:latin typeface="+mn-lt"/>
              <a:ea typeface="+mn-ea"/>
              <a:cs typeface="+mn-cs"/>
            </a:rPr>
            <a:t>とや下水道事業に対する負担が</a:t>
          </a:r>
          <a:r>
            <a:rPr lang="en-US" altLang="ja-JP" sz="1100">
              <a:solidFill>
                <a:schemeClr val="dk1"/>
              </a:solidFill>
              <a:effectLst/>
              <a:latin typeface="+mn-lt"/>
              <a:ea typeface="+mn-ea"/>
              <a:cs typeface="+mn-cs"/>
            </a:rPr>
            <a:t>330</a:t>
          </a:r>
          <a:r>
            <a:rPr lang="ja-JP" altLang="en-US" sz="1100">
              <a:solidFill>
                <a:schemeClr val="dk1"/>
              </a:solidFill>
              <a:effectLst/>
              <a:latin typeface="+mn-lt"/>
              <a:ea typeface="+mn-ea"/>
              <a:cs typeface="+mn-cs"/>
            </a:rPr>
            <a:t>百万円減少したこと</a:t>
          </a:r>
          <a:r>
            <a:rPr lang="ja-JP" altLang="ja-JP" sz="1100">
              <a:solidFill>
                <a:schemeClr val="dk1"/>
              </a:solidFill>
              <a:effectLst/>
              <a:latin typeface="+mn-lt"/>
              <a:ea typeface="+mn-ea"/>
              <a:cs typeface="+mn-cs"/>
            </a:rPr>
            <a:t>などが要因となっている。また、将来負担から控除するものとして基金残高が</a:t>
          </a:r>
          <a:r>
            <a:rPr lang="en-US" altLang="ja-JP" sz="1100">
              <a:solidFill>
                <a:schemeClr val="dk1"/>
              </a:solidFill>
              <a:effectLst/>
              <a:latin typeface="+mn-lt"/>
              <a:ea typeface="+mn-ea"/>
              <a:cs typeface="+mn-cs"/>
            </a:rPr>
            <a:t>534</a:t>
          </a:r>
          <a:r>
            <a:rPr lang="ja-JP" altLang="ja-JP" sz="1100">
              <a:solidFill>
                <a:schemeClr val="dk1"/>
              </a:solidFill>
              <a:effectLst/>
              <a:latin typeface="+mn-lt"/>
              <a:ea typeface="+mn-ea"/>
              <a:cs typeface="+mn-cs"/>
            </a:rPr>
            <a:t>百万円増加したことなども影響している。</a:t>
          </a:r>
          <a:endParaRPr lang="ja-JP" altLang="ja-JP" sz="1100">
            <a:effectLst/>
          </a:endParaRPr>
        </a:p>
        <a:p>
          <a:r>
            <a:rPr lang="ja-JP" altLang="ja-JP" sz="1100">
              <a:solidFill>
                <a:schemeClr val="dk1"/>
              </a:solidFill>
              <a:effectLst/>
              <a:latin typeface="+mn-lt"/>
              <a:ea typeface="+mn-ea"/>
              <a:cs typeface="+mn-cs"/>
            </a:rPr>
            <a:t>　類似団体と比較すると</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団体中、</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位と低い順位であり、今後も将来負担の軽減に向けた取り組みを行っていく必要がある。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151765</xdr:rowOff>
    </xdr:from>
    <xdr:to>
      <xdr:col>24</xdr:col>
      <xdr:colOff>558800</xdr:colOff>
      <xdr:row>18</xdr:row>
      <xdr:rowOff>18119</xdr:rowOff>
    </xdr:to>
    <xdr:cxnSp macro="">
      <xdr:nvCxnSpPr>
        <xdr:cNvPr id="443" name="直線コネクタ 442"/>
        <xdr:cNvCxnSpPr/>
      </xdr:nvCxnSpPr>
      <xdr:spPr>
        <a:xfrm flipV="1">
          <a:off x="16179800" y="3066415"/>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4"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18119</xdr:rowOff>
    </xdr:from>
    <xdr:to>
      <xdr:col>23</xdr:col>
      <xdr:colOff>406400</xdr:colOff>
      <xdr:row>19</xdr:row>
      <xdr:rowOff>3514</xdr:rowOff>
    </xdr:to>
    <xdr:cxnSp macro="">
      <xdr:nvCxnSpPr>
        <xdr:cNvPr id="446" name="直線コネクタ 445"/>
        <xdr:cNvCxnSpPr/>
      </xdr:nvCxnSpPr>
      <xdr:spPr>
        <a:xfrm flipV="1">
          <a:off x="15290800" y="3104219"/>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7" name="フローチャート : 判断 446"/>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8" name="テキスト ボックス 447"/>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3514</xdr:rowOff>
    </xdr:from>
    <xdr:to>
      <xdr:col>22</xdr:col>
      <xdr:colOff>203200</xdr:colOff>
      <xdr:row>19</xdr:row>
      <xdr:rowOff>39709</xdr:rowOff>
    </xdr:to>
    <xdr:cxnSp macro="">
      <xdr:nvCxnSpPr>
        <xdr:cNvPr id="449" name="直線コネクタ 448"/>
        <xdr:cNvCxnSpPr/>
      </xdr:nvCxnSpPr>
      <xdr:spPr>
        <a:xfrm flipV="1">
          <a:off x="14401800" y="326106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0" name="フローチャート : 判断 449"/>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1" name="テキスト ボックス 450"/>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39709</xdr:rowOff>
    </xdr:from>
    <xdr:to>
      <xdr:col>21</xdr:col>
      <xdr:colOff>0</xdr:colOff>
      <xdr:row>19</xdr:row>
      <xdr:rowOff>133815</xdr:rowOff>
    </xdr:to>
    <xdr:cxnSp macro="">
      <xdr:nvCxnSpPr>
        <xdr:cNvPr id="452" name="直線コネクタ 451"/>
        <xdr:cNvCxnSpPr/>
      </xdr:nvCxnSpPr>
      <xdr:spPr>
        <a:xfrm flipV="1">
          <a:off x="13512800" y="3297259"/>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3" name="フローチャート : 判断 452"/>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4" name="テキスト ボックス 453"/>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5" name="フローチャート : 判断 454"/>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6" name="テキスト ボックス 455"/>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100965</xdr:rowOff>
    </xdr:from>
    <xdr:to>
      <xdr:col>24</xdr:col>
      <xdr:colOff>609600</xdr:colOff>
      <xdr:row>18</xdr:row>
      <xdr:rowOff>31115</xdr:rowOff>
    </xdr:to>
    <xdr:sp macro="" textlink="">
      <xdr:nvSpPr>
        <xdr:cNvPr id="462" name="円/楕円 461"/>
        <xdr:cNvSpPr/>
      </xdr:nvSpPr>
      <xdr:spPr>
        <a:xfrm>
          <a:off x="169672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73042</xdr:rowOff>
    </xdr:from>
    <xdr:ext cx="762000" cy="259045"/>
    <xdr:sp macro="" textlink="">
      <xdr:nvSpPr>
        <xdr:cNvPr id="463" name="将来負担の状況該当値テキスト"/>
        <xdr:cNvSpPr txBox="1"/>
      </xdr:nvSpPr>
      <xdr:spPr>
        <a:xfrm>
          <a:off x="17106900" y="29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138769</xdr:rowOff>
    </xdr:from>
    <xdr:to>
      <xdr:col>23</xdr:col>
      <xdr:colOff>457200</xdr:colOff>
      <xdr:row>18</xdr:row>
      <xdr:rowOff>68919</xdr:rowOff>
    </xdr:to>
    <xdr:sp macro="" textlink="">
      <xdr:nvSpPr>
        <xdr:cNvPr id="464" name="円/楕円 463"/>
        <xdr:cNvSpPr/>
      </xdr:nvSpPr>
      <xdr:spPr>
        <a:xfrm>
          <a:off x="16129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53696</xdr:rowOff>
    </xdr:from>
    <xdr:ext cx="736600" cy="259045"/>
    <xdr:sp macro="" textlink="">
      <xdr:nvSpPr>
        <xdr:cNvPr id="465" name="テキスト ボックス 464"/>
        <xdr:cNvSpPr txBox="1"/>
      </xdr:nvSpPr>
      <xdr:spPr>
        <a:xfrm>
          <a:off x="15798800" y="313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124164</xdr:rowOff>
    </xdr:from>
    <xdr:to>
      <xdr:col>22</xdr:col>
      <xdr:colOff>254000</xdr:colOff>
      <xdr:row>19</xdr:row>
      <xdr:rowOff>54314</xdr:rowOff>
    </xdr:to>
    <xdr:sp macro="" textlink="">
      <xdr:nvSpPr>
        <xdr:cNvPr id="466" name="円/楕円 465"/>
        <xdr:cNvSpPr/>
      </xdr:nvSpPr>
      <xdr:spPr>
        <a:xfrm>
          <a:off x="15240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39091</xdr:rowOff>
    </xdr:from>
    <xdr:ext cx="762000" cy="259045"/>
    <xdr:sp macro="" textlink="">
      <xdr:nvSpPr>
        <xdr:cNvPr id="467" name="テキスト ボックス 466"/>
        <xdr:cNvSpPr txBox="1"/>
      </xdr:nvSpPr>
      <xdr:spPr>
        <a:xfrm>
          <a:off x="14909800" y="32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160359</xdr:rowOff>
    </xdr:from>
    <xdr:to>
      <xdr:col>21</xdr:col>
      <xdr:colOff>50800</xdr:colOff>
      <xdr:row>19</xdr:row>
      <xdr:rowOff>90508</xdr:rowOff>
    </xdr:to>
    <xdr:sp macro="" textlink="">
      <xdr:nvSpPr>
        <xdr:cNvPr id="468" name="円/楕円 467"/>
        <xdr:cNvSpPr/>
      </xdr:nvSpPr>
      <xdr:spPr>
        <a:xfrm>
          <a:off x="14351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75286</xdr:rowOff>
    </xdr:from>
    <xdr:ext cx="762000" cy="259045"/>
    <xdr:sp macro="" textlink="">
      <xdr:nvSpPr>
        <xdr:cNvPr id="469" name="テキスト ボックス 468"/>
        <xdr:cNvSpPr txBox="1"/>
      </xdr:nvSpPr>
      <xdr:spPr>
        <a:xfrm>
          <a:off x="14020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83015</xdr:rowOff>
    </xdr:from>
    <xdr:to>
      <xdr:col>19</xdr:col>
      <xdr:colOff>533400</xdr:colOff>
      <xdr:row>20</xdr:row>
      <xdr:rowOff>13165</xdr:rowOff>
    </xdr:to>
    <xdr:sp macro="" textlink="">
      <xdr:nvSpPr>
        <xdr:cNvPr id="470" name="円/楕円 469"/>
        <xdr:cNvSpPr/>
      </xdr:nvSpPr>
      <xdr:spPr>
        <a:xfrm>
          <a:off x="13462000" y="33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169392</xdr:rowOff>
    </xdr:from>
    <xdr:ext cx="762000" cy="259045"/>
    <xdr:sp macro="" textlink="">
      <xdr:nvSpPr>
        <xdr:cNvPr id="471" name="テキスト ボックス 470"/>
        <xdr:cNvSpPr txBox="1"/>
      </xdr:nvSpPr>
      <xdr:spPr>
        <a:xfrm>
          <a:off x="13131800" y="342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40,756
40,307
195.75
20,578,508
19,963,811
468,650
11,857,593
24,754,486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ポイント減少し、類似団体の平均値と比較して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ポイント低くなっている。</a:t>
          </a:r>
          <a:r>
            <a:rPr lang="ja-JP" altLang="en-US" sz="1100">
              <a:solidFill>
                <a:schemeClr val="dk1"/>
              </a:solidFill>
              <a:effectLst/>
              <a:latin typeface="+mn-lt"/>
              <a:ea typeface="+mn-ea"/>
              <a:cs typeface="+mn-cs"/>
            </a:rPr>
            <a:t>全国平均や県内平均と比較しても低い数値である。</a:t>
          </a:r>
          <a:r>
            <a:rPr lang="ja-JP" altLang="ja-JP" sz="1100">
              <a:solidFill>
                <a:schemeClr val="dk1"/>
              </a:solidFill>
              <a:effectLst/>
              <a:latin typeface="+mn-lt"/>
              <a:ea typeface="+mn-ea"/>
              <a:cs typeface="+mn-cs"/>
            </a:rPr>
            <a:t>この要因としては、</a:t>
          </a:r>
          <a:r>
            <a:rPr lang="ja-JP" altLang="en-US" sz="1100">
              <a:solidFill>
                <a:schemeClr val="dk1"/>
              </a:solidFill>
              <a:effectLst/>
              <a:latin typeface="+mn-lt"/>
              <a:ea typeface="+mn-ea"/>
              <a:cs typeface="+mn-cs"/>
            </a:rPr>
            <a:t>採用者を退職者以下に抑制してきたことなどが要因となっている</a:t>
          </a:r>
          <a:r>
            <a:rPr lang="ja-JP" altLang="ja-JP" sz="1100">
              <a:solidFill>
                <a:schemeClr val="dk1"/>
              </a:solidFill>
              <a:effectLst/>
              <a:latin typeface="+mn-lt"/>
              <a:ea typeface="+mn-ea"/>
              <a:cs typeface="+mn-cs"/>
            </a:rPr>
            <a:t>。</a:t>
          </a:r>
          <a:endParaRPr lang="ja-JP" altLang="ja-JP" sz="11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引き続き、行政改革大綱に基づく定員管理の適正化を行うこと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さらなる減少が見込まれ</a:t>
          </a:r>
          <a:r>
            <a:rPr lang="ja-JP" altLang="en-US" sz="1100">
              <a:solidFill>
                <a:schemeClr val="dk1"/>
              </a:solidFill>
              <a:effectLst/>
              <a:latin typeface="+mn-lt"/>
              <a:ea typeface="+mn-ea"/>
              <a:cs typeface="+mn-cs"/>
            </a:rPr>
            <a:t>てい</a:t>
          </a:r>
          <a:r>
            <a:rPr lang="ja-JP" altLang="ja-JP" sz="1100">
              <a:solidFill>
                <a:schemeClr val="dk1"/>
              </a:solidFill>
              <a:effectLst/>
              <a:latin typeface="+mn-lt"/>
              <a:ea typeface="+mn-ea"/>
              <a:cs typeface="+mn-cs"/>
            </a:rPr>
            <a:t>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153670</xdr:rowOff>
    </xdr:to>
    <xdr:cxnSp macro="">
      <xdr:nvCxnSpPr>
        <xdr:cNvPr id="66" name="直線コネクタ 65"/>
        <xdr:cNvCxnSpPr/>
      </xdr:nvCxnSpPr>
      <xdr:spPr>
        <a:xfrm flipV="1">
          <a:off x="3987800" y="6108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20320</xdr:rowOff>
    </xdr:to>
    <xdr:cxnSp macro="">
      <xdr:nvCxnSpPr>
        <xdr:cNvPr id="69" name="直線コネクタ 68"/>
        <xdr:cNvCxnSpPr/>
      </xdr:nvCxnSpPr>
      <xdr:spPr>
        <a:xfrm flipV="1">
          <a:off x="3098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37</xdr:row>
      <xdr:rowOff>1270</xdr:rowOff>
    </xdr:to>
    <xdr:cxnSp macro="">
      <xdr:nvCxnSpPr>
        <xdr:cNvPr id="72" name="直線コネクタ 71"/>
        <xdr:cNvCxnSpPr/>
      </xdr:nvCxnSpPr>
      <xdr:spPr>
        <a:xfrm flipV="1">
          <a:off x="2209800" y="619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1270</xdr:rowOff>
    </xdr:to>
    <xdr:cxnSp macro="">
      <xdr:nvCxnSpPr>
        <xdr:cNvPr id="75" name="直線コネクタ 74"/>
        <xdr:cNvCxnSpPr/>
      </xdr:nvCxnSpPr>
      <xdr:spPr>
        <a:xfrm>
          <a:off x="1320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3" name="円/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昨年度から</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、類似団体の平均値と比較して</a:t>
          </a:r>
          <a:r>
            <a:rPr lang="ja-JP" altLang="en-US" sz="1100">
              <a:solidFill>
                <a:schemeClr val="dk1"/>
              </a:solidFill>
              <a:effectLst/>
              <a:latin typeface="+mn-lt"/>
              <a:ea typeface="+mn-ea"/>
              <a:cs typeface="+mn-cs"/>
            </a:rPr>
            <a:t>も</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ポイント高くなっているのは、定数削減に伴う臨時職員の配置、各種施設への指定管理者制度の導入、給食調理業務の外部委託などにより、人件費から物件費へ移行しているためである。</a:t>
          </a:r>
          <a:endParaRPr lang="ja-JP" altLang="ja-JP" sz="1100">
            <a:effectLst/>
          </a:endParaRPr>
        </a:p>
        <a:p>
          <a:r>
            <a:rPr lang="ja-JP" altLang="ja-JP" sz="1100">
              <a:solidFill>
                <a:schemeClr val="dk1"/>
              </a:solidFill>
              <a:effectLst/>
              <a:latin typeface="+mn-lt"/>
              <a:ea typeface="+mn-ea"/>
              <a:cs typeface="+mn-cs"/>
            </a:rPr>
            <a:t>　今後も施設や事業のさらなる民間委託を推進し、コストの削減を行っていく必要がある。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17</xdr:row>
      <xdr:rowOff>31750</xdr:rowOff>
    </xdr:to>
    <xdr:cxnSp macro="">
      <xdr:nvCxnSpPr>
        <xdr:cNvPr id="127" name="直線コネクタ 126"/>
        <xdr:cNvCxnSpPr/>
      </xdr:nvCxnSpPr>
      <xdr:spPr>
        <a:xfrm>
          <a:off x="15671800" y="2857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17</xdr:row>
      <xdr:rowOff>19050</xdr:rowOff>
    </xdr:to>
    <xdr:cxnSp macro="">
      <xdr:nvCxnSpPr>
        <xdr:cNvPr id="130" name="直線コネクタ 129"/>
        <xdr:cNvCxnSpPr/>
      </xdr:nvCxnSpPr>
      <xdr:spPr>
        <a:xfrm flipV="1">
          <a:off x="14782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17</xdr:row>
      <xdr:rowOff>19050</xdr:rowOff>
    </xdr:to>
    <xdr:cxnSp macro="">
      <xdr:nvCxnSpPr>
        <xdr:cNvPr id="133" name="直線コネクタ 132"/>
        <xdr:cNvCxnSpPr/>
      </xdr:nvCxnSpPr>
      <xdr:spPr>
        <a:xfrm>
          <a:off x="13893800" y="2844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101600</xdr:rowOff>
    </xdr:to>
    <xdr:cxnSp macro="">
      <xdr:nvCxnSpPr>
        <xdr:cNvPr id="136" name="直線コネクタ 135"/>
        <xdr:cNvCxnSpPr/>
      </xdr:nvCxnSpPr>
      <xdr:spPr>
        <a:xfrm>
          <a:off x="13004800" y="283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6" name="円/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2" name="円/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3" name="テキスト ボックス 152"/>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4" name="円/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5" name="テキスト ボックス 15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ポイント増加しているが、類似団体の平均値と比較して</a:t>
          </a:r>
          <a:r>
            <a:rPr lang="ja-JP" altLang="en-US" sz="1100">
              <a:solidFill>
                <a:schemeClr val="dk1"/>
              </a:solidFill>
              <a:effectLst/>
              <a:latin typeface="+mn-lt"/>
              <a:ea typeface="+mn-ea"/>
              <a:cs typeface="+mn-cs"/>
            </a:rPr>
            <a:t>も</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ポイント上回っている。この要因としては自立支援給付費の増加</a:t>
          </a:r>
          <a:r>
            <a:rPr lang="ja-JP" altLang="en-US" sz="1100">
              <a:solidFill>
                <a:schemeClr val="dk1"/>
              </a:solidFill>
              <a:effectLst/>
              <a:latin typeface="+mn-lt"/>
              <a:ea typeface="+mn-ea"/>
              <a:cs typeface="+mn-cs"/>
            </a:rPr>
            <a:t>や保育所民営化が進んでいることなど</a:t>
          </a:r>
          <a:r>
            <a:rPr lang="ja-JP" altLang="ja-JP" sz="1100">
              <a:solidFill>
                <a:schemeClr val="dk1"/>
              </a:solidFill>
              <a:effectLst/>
              <a:latin typeface="+mn-lt"/>
              <a:ea typeface="+mn-ea"/>
              <a:cs typeface="+mn-cs"/>
            </a:rPr>
            <a:t>より扶助費全体が増加したことが要因である。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12700</xdr:rowOff>
    </xdr:to>
    <xdr:cxnSp macro="">
      <xdr:nvCxnSpPr>
        <xdr:cNvPr id="190" name="直線コネクタ 189"/>
        <xdr:cNvCxnSpPr/>
      </xdr:nvCxnSpPr>
      <xdr:spPr>
        <a:xfrm>
          <a:off x="3987800" y="98751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57</xdr:row>
      <xdr:rowOff>102507</xdr:rowOff>
    </xdr:to>
    <xdr:cxnSp macro="">
      <xdr:nvCxnSpPr>
        <xdr:cNvPr id="193" name="直線コネクタ 192"/>
        <xdr:cNvCxnSpPr/>
      </xdr:nvCxnSpPr>
      <xdr:spPr>
        <a:xfrm>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4" name="フローチャート :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5" name="テキスト ボックス 194"/>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58</xdr:row>
      <xdr:rowOff>45357</xdr:rowOff>
    </xdr:to>
    <xdr:cxnSp macro="">
      <xdr:nvCxnSpPr>
        <xdr:cNvPr id="196" name="直線コネクタ 195"/>
        <xdr:cNvCxnSpPr/>
      </xdr:nvCxnSpPr>
      <xdr:spPr>
        <a:xfrm flipV="1">
          <a:off x="2209800" y="9858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58</xdr:row>
      <xdr:rowOff>45357</xdr:rowOff>
    </xdr:to>
    <xdr:cxnSp macro="">
      <xdr:nvCxnSpPr>
        <xdr:cNvPr id="199" name="直線コネクタ 198"/>
        <xdr:cNvCxnSpPr/>
      </xdr:nvCxnSpPr>
      <xdr:spPr>
        <a:xfrm>
          <a:off x="1320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13" name="円/楕円 212"/>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14" name="テキスト ボックス 213"/>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166007</xdr:rowOff>
    </xdr:from>
    <xdr:to>
      <xdr:col>3</xdr:col>
      <xdr:colOff>193675</xdr:colOff>
      <xdr:row>58</xdr:row>
      <xdr:rowOff>96157</xdr:rowOff>
    </xdr:to>
    <xdr:sp macro="" textlink="">
      <xdr:nvSpPr>
        <xdr:cNvPr id="215" name="円/楕円 214"/>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16" name="テキスト ボックス 215"/>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68035</xdr:rowOff>
    </xdr:from>
    <xdr:to>
      <xdr:col>1</xdr:col>
      <xdr:colOff>676275</xdr:colOff>
      <xdr:row>57</xdr:row>
      <xdr:rowOff>169635</xdr:rowOff>
    </xdr:to>
    <xdr:sp macro="" textlink="">
      <xdr:nvSpPr>
        <xdr:cNvPr id="217" name="円/楕円 216"/>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154412</xdr:rowOff>
    </xdr:from>
    <xdr:ext cx="762000" cy="259045"/>
    <xdr:sp macro="" textlink="">
      <xdr:nvSpPr>
        <xdr:cNvPr id="218" name="テキスト ボックス 217"/>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・類似団体の平均値と比較して</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ポイント上回っているのは、繰出金が主な要因である。これは水道施設や病院施設などを有していることから、公営企業会計への繰出金が大きくなっているためである。</a:t>
          </a:r>
          <a:endParaRPr lang="ja-JP" altLang="ja-JP" sz="1100">
            <a:effectLst/>
          </a:endParaRPr>
        </a:p>
        <a:p>
          <a:pPr eaLnBrk="1" fontAlgn="auto" latinLnBrk="0" hangingPunct="1"/>
          <a:r>
            <a:rPr lang="ja-JP" altLang="ja-JP" sz="1100">
              <a:solidFill>
                <a:schemeClr val="dk1"/>
              </a:solidFill>
              <a:effectLst/>
              <a:latin typeface="+mn-lt"/>
              <a:ea typeface="+mn-ea"/>
              <a:cs typeface="+mn-cs"/>
            </a:rPr>
            <a:t>　今後は府中市行政改革大綱に基づき適正な使用料の検討を行うとともに、事業内容を縮小する</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普通会計からの繰出金を減らしていくよう努める。</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169454</xdr:rowOff>
    </xdr:from>
    <xdr:to>
      <xdr:col>24</xdr:col>
      <xdr:colOff>31750</xdr:colOff>
      <xdr:row>57</xdr:row>
      <xdr:rowOff>50256</xdr:rowOff>
    </xdr:to>
    <xdr:cxnSp macro="">
      <xdr:nvCxnSpPr>
        <xdr:cNvPr id="253" name="直線コネクタ 252"/>
        <xdr:cNvCxnSpPr/>
      </xdr:nvCxnSpPr>
      <xdr:spPr>
        <a:xfrm>
          <a:off x="15671800" y="977065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169454</xdr:rowOff>
    </xdr:from>
    <xdr:to>
      <xdr:col>22</xdr:col>
      <xdr:colOff>565150</xdr:colOff>
      <xdr:row>57</xdr:row>
      <xdr:rowOff>50256</xdr:rowOff>
    </xdr:to>
    <xdr:cxnSp macro="">
      <xdr:nvCxnSpPr>
        <xdr:cNvPr id="256" name="直線コネクタ 255"/>
        <xdr:cNvCxnSpPr/>
      </xdr:nvCxnSpPr>
      <xdr:spPr>
        <a:xfrm flipV="1">
          <a:off x="14782800" y="9770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169454</xdr:rowOff>
    </xdr:from>
    <xdr:to>
      <xdr:col>21</xdr:col>
      <xdr:colOff>361950</xdr:colOff>
      <xdr:row>57</xdr:row>
      <xdr:rowOff>50256</xdr:rowOff>
    </xdr:to>
    <xdr:cxnSp macro="">
      <xdr:nvCxnSpPr>
        <xdr:cNvPr id="259" name="直線コネクタ 258"/>
        <xdr:cNvCxnSpPr/>
      </xdr:nvCxnSpPr>
      <xdr:spPr>
        <a:xfrm>
          <a:off x="13893800" y="9770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169454</xdr:rowOff>
    </xdr:from>
    <xdr:to>
      <xdr:col>20</xdr:col>
      <xdr:colOff>158750</xdr:colOff>
      <xdr:row>57</xdr:row>
      <xdr:rowOff>4535</xdr:rowOff>
    </xdr:to>
    <xdr:cxnSp macro="">
      <xdr:nvCxnSpPr>
        <xdr:cNvPr id="262" name="直線コネクタ 261"/>
        <xdr:cNvCxnSpPr/>
      </xdr:nvCxnSpPr>
      <xdr:spPr>
        <a:xfrm flipV="1">
          <a:off x="13004800" y="97706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170906</xdr:rowOff>
    </xdr:from>
    <xdr:to>
      <xdr:col>24</xdr:col>
      <xdr:colOff>82550</xdr:colOff>
      <xdr:row>57</xdr:row>
      <xdr:rowOff>101056</xdr:rowOff>
    </xdr:to>
    <xdr:sp macro="" textlink="">
      <xdr:nvSpPr>
        <xdr:cNvPr id="272" name="円/楕円 271"/>
        <xdr:cNvSpPr/>
      </xdr:nvSpPr>
      <xdr:spPr>
        <a:xfrm>
          <a:off x="164592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142983</xdr:rowOff>
    </xdr:from>
    <xdr:ext cx="762000" cy="259045"/>
    <xdr:sp macro="" textlink="">
      <xdr:nvSpPr>
        <xdr:cNvPr id="273" name="その他該当値テキスト"/>
        <xdr:cNvSpPr txBox="1"/>
      </xdr:nvSpPr>
      <xdr:spPr>
        <a:xfrm>
          <a:off x="16598900" y="974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118654</xdr:rowOff>
    </xdr:from>
    <xdr:to>
      <xdr:col>22</xdr:col>
      <xdr:colOff>615950</xdr:colOff>
      <xdr:row>57</xdr:row>
      <xdr:rowOff>48804</xdr:rowOff>
    </xdr:to>
    <xdr:sp macro="" textlink="">
      <xdr:nvSpPr>
        <xdr:cNvPr id="274" name="円/楕円 273"/>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33581</xdr:rowOff>
    </xdr:from>
    <xdr:ext cx="736600" cy="259045"/>
    <xdr:sp macro="" textlink="">
      <xdr:nvSpPr>
        <xdr:cNvPr id="275" name="テキスト ボックス 274"/>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170906</xdr:rowOff>
    </xdr:from>
    <xdr:to>
      <xdr:col>21</xdr:col>
      <xdr:colOff>412750</xdr:colOff>
      <xdr:row>57</xdr:row>
      <xdr:rowOff>101056</xdr:rowOff>
    </xdr:to>
    <xdr:sp macro="" textlink="">
      <xdr:nvSpPr>
        <xdr:cNvPr id="276" name="円/楕円 275"/>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85833</xdr:rowOff>
    </xdr:from>
    <xdr:ext cx="762000" cy="259045"/>
    <xdr:sp macro="" textlink="">
      <xdr:nvSpPr>
        <xdr:cNvPr id="277" name="テキスト ボックス 276"/>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118654</xdr:rowOff>
    </xdr:from>
    <xdr:to>
      <xdr:col>20</xdr:col>
      <xdr:colOff>209550</xdr:colOff>
      <xdr:row>57</xdr:row>
      <xdr:rowOff>48804</xdr:rowOff>
    </xdr:to>
    <xdr:sp macro="" textlink="">
      <xdr:nvSpPr>
        <xdr:cNvPr id="278" name="円/楕円 277"/>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33581</xdr:rowOff>
    </xdr:from>
    <xdr:ext cx="762000" cy="259045"/>
    <xdr:sp macro="" textlink="">
      <xdr:nvSpPr>
        <xdr:cNvPr id="279" name="テキスト ボックス 278"/>
        <xdr:cNvSpPr txBox="1"/>
      </xdr:nvSpPr>
      <xdr:spPr>
        <a:xfrm>
          <a:off x="13512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125185</xdr:rowOff>
    </xdr:from>
    <xdr:to>
      <xdr:col>19</xdr:col>
      <xdr:colOff>6350</xdr:colOff>
      <xdr:row>57</xdr:row>
      <xdr:rowOff>55335</xdr:rowOff>
    </xdr:to>
    <xdr:sp macro="" textlink="">
      <xdr:nvSpPr>
        <xdr:cNvPr id="280" name="円/楕円 279"/>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40112</xdr:rowOff>
    </xdr:from>
    <xdr:ext cx="762000" cy="259045"/>
    <xdr:sp macro="" textlink="">
      <xdr:nvSpPr>
        <xdr:cNvPr id="281" name="テキスト ボックス 280"/>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ポイント増加しているが、類似団体平均からは</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ポイント下回っている。増加の要因としては、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年度の繰越事業を含めた</a:t>
          </a:r>
          <a:r>
            <a:rPr lang="ja-JP" altLang="ja-JP" sz="1100">
              <a:solidFill>
                <a:schemeClr val="dk1"/>
              </a:solidFill>
              <a:effectLst/>
              <a:latin typeface="+mn-lt"/>
              <a:ea typeface="+mn-ea"/>
              <a:cs typeface="+mn-cs"/>
            </a:rPr>
            <a:t>地方創生関連事業を実施したことが一因である。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類似団体や全国平均と比較して大きく差があるのは、独立行政法人の病院への補助金額が多額なことによる。</a:t>
          </a:r>
          <a:endParaRPr lang="ja-JP" altLang="ja-JP" sz="1100">
            <a:effectLst/>
          </a:endParaRPr>
        </a:p>
        <a:p>
          <a:r>
            <a:rPr lang="ja-JP" altLang="ja-JP" sz="1100">
              <a:solidFill>
                <a:schemeClr val="dk1"/>
              </a:solidFill>
              <a:effectLst/>
              <a:latin typeface="+mn-lt"/>
              <a:ea typeface="+mn-ea"/>
              <a:cs typeface="+mn-cs"/>
            </a:rPr>
            <a:t>　団体等への補助金の見直しは検討委員会を設けて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度行っており、今後もその時々の社会情勢に沿った見直しや廃止を行う必要がある。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36</xdr:row>
      <xdr:rowOff>3556</xdr:rowOff>
    </xdr:to>
    <xdr:cxnSp macro="">
      <xdr:nvCxnSpPr>
        <xdr:cNvPr id="311" name="直線コネクタ 310"/>
        <xdr:cNvCxnSpPr/>
      </xdr:nvCxnSpPr>
      <xdr:spPr>
        <a:xfrm>
          <a:off x="15671800" y="6120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120142</xdr:rowOff>
    </xdr:to>
    <xdr:cxnSp macro="">
      <xdr:nvCxnSpPr>
        <xdr:cNvPr id="314" name="直線コネクタ 313"/>
        <xdr:cNvCxnSpPr/>
      </xdr:nvCxnSpPr>
      <xdr:spPr>
        <a:xfrm>
          <a:off x="14782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110998</xdr:rowOff>
    </xdr:to>
    <xdr:cxnSp macro="">
      <xdr:nvCxnSpPr>
        <xdr:cNvPr id="317" name="直線コネクタ 316"/>
        <xdr:cNvCxnSpPr/>
      </xdr:nvCxnSpPr>
      <xdr:spPr>
        <a:xfrm flipV="1">
          <a:off x="13893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110998</xdr:rowOff>
    </xdr:to>
    <xdr:cxnSp macro="">
      <xdr:nvCxnSpPr>
        <xdr:cNvPr id="320" name="直線コネクタ 319"/>
        <xdr:cNvCxnSpPr/>
      </xdr:nvCxnSpPr>
      <xdr:spPr>
        <a:xfrm>
          <a:off x="13004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30" name="円/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32" name="円/楕円 331"/>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33" name="テキスト ボックス 332"/>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34" name="円/楕円 333"/>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5" name="テキスト ボックス 334"/>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36" name="円/楕円 335"/>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7" name="テキスト ボックス 336"/>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8" name="円/楕円 33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9" name="テキスト ボックス 33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したが、類似団体の平均値と比較すると</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と大きく</a:t>
          </a:r>
          <a:r>
            <a:rPr lang="ja-JP" altLang="ja-JP" sz="1100">
              <a:solidFill>
                <a:schemeClr val="dk1"/>
              </a:solidFill>
              <a:effectLst/>
              <a:latin typeface="+mn-lt"/>
              <a:ea typeface="+mn-ea"/>
              <a:cs typeface="+mn-cs"/>
            </a:rPr>
            <a:t>上回っている。これは合併建設計画事業の早期実施による合併特例債の発行が地方債元利償還金の増加要因となっている。</a:t>
          </a:r>
          <a:endParaRPr lang="ja-JP" altLang="ja-JP" sz="1100">
            <a:effectLst/>
          </a:endParaRPr>
        </a:p>
        <a:p>
          <a:r>
            <a:rPr lang="ja-JP" altLang="ja-JP" sz="1100">
              <a:solidFill>
                <a:schemeClr val="dk1"/>
              </a:solidFill>
              <a:effectLst/>
              <a:latin typeface="+mn-lt"/>
              <a:ea typeface="+mn-ea"/>
              <a:cs typeface="+mn-cs"/>
            </a:rPr>
            <a:t>　今後も大型事業の償還が始まることなどにより、上昇することが見込まれているが、普通建設事業への市費上限額の設定を検討し、地方債の新規発行を伴う普通建設事業の抑制に努める。</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78</xdr:row>
      <xdr:rowOff>12700</xdr:rowOff>
    </xdr:to>
    <xdr:cxnSp macro="">
      <xdr:nvCxnSpPr>
        <xdr:cNvPr id="372" name="直線コネクタ 371"/>
        <xdr:cNvCxnSpPr/>
      </xdr:nvCxnSpPr>
      <xdr:spPr>
        <a:xfrm>
          <a:off x="3987800" y="13370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78</xdr:row>
      <xdr:rowOff>73661</xdr:rowOff>
    </xdr:to>
    <xdr:cxnSp macro="">
      <xdr:nvCxnSpPr>
        <xdr:cNvPr id="375" name="直線コネクタ 374"/>
        <xdr:cNvCxnSpPr/>
      </xdr:nvCxnSpPr>
      <xdr:spPr>
        <a:xfrm flipV="1">
          <a:off x="3098800" y="133705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6" name="フローチャート : 判断 375"/>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7" name="テキスト ボックス 376"/>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78</xdr:row>
      <xdr:rowOff>157480</xdr:rowOff>
    </xdr:to>
    <xdr:cxnSp macro="">
      <xdr:nvCxnSpPr>
        <xdr:cNvPr id="378" name="直線コネクタ 377"/>
        <xdr:cNvCxnSpPr/>
      </xdr:nvCxnSpPr>
      <xdr:spPr>
        <a:xfrm flipV="1">
          <a:off x="2209800" y="13446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157480</xdr:rowOff>
    </xdr:to>
    <xdr:cxnSp macro="">
      <xdr:nvCxnSpPr>
        <xdr:cNvPr id="381" name="直線コネクタ 380"/>
        <xdr:cNvCxnSpPr/>
      </xdr:nvCxnSpPr>
      <xdr:spPr>
        <a:xfrm>
          <a:off x="1320800" y="13477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85" name="テキスト ボックス 384"/>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1" name="円/楕円 39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2"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93" name="円/楕円 392"/>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33038</xdr:rowOff>
    </xdr:from>
    <xdr:ext cx="736600" cy="259045"/>
    <xdr:sp macro="" textlink="">
      <xdr:nvSpPr>
        <xdr:cNvPr id="394" name="テキスト ボックス 393"/>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5" name="円/楕円 394"/>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96" name="テキスト ボックス 395"/>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106680</xdr:rowOff>
    </xdr:from>
    <xdr:to>
      <xdr:col>3</xdr:col>
      <xdr:colOff>193675</xdr:colOff>
      <xdr:row>79</xdr:row>
      <xdr:rowOff>36830</xdr:rowOff>
    </xdr:to>
    <xdr:sp macro="" textlink="">
      <xdr:nvSpPr>
        <xdr:cNvPr id="397" name="円/楕円 396"/>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98" name="テキスト ボックス 397"/>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9" name="円/楕円 39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400" name="テキスト ボックス 399"/>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・類似団体の平均値と比較すると</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ポイント上回っている。</a:t>
          </a:r>
          <a:r>
            <a:rPr lang="ja-JP" altLang="en-US" sz="1100">
              <a:solidFill>
                <a:schemeClr val="dk1"/>
              </a:solidFill>
              <a:effectLst/>
              <a:latin typeface="+mn-lt"/>
              <a:ea typeface="+mn-ea"/>
              <a:cs typeface="+mn-cs"/>
            </a:rPr>
            <a:t>補助</a:t>
          </a:r>
          <a:r>
            <a:rPr lang="ja-JP" altLang="ja-JP" sz="1100">
              <a:solidFill>
                <a:schemeClr val="dk1"/>
              </a:solidFill>
              <a:effectLst/>
              <a:latin typeface="+mn-lt"/>
              <a:ea typeface="+mn-ea"/>
              <a:cs typeface="+mn-cs"/>
            </a:rPr>
            <a:t>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の比率格差が</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ポイントと大きく、</a:t>
          </a:r>
          <a:r>
            <a:rPr lang="ja-JP" altLang="en-US" sz="1100">
              <a:solidFill>
                <a:schemeClr val="dk1"/>
              </a:solidFill>
              <a:effectLst/>
              <a:latin typeface="+mn-lt"/>
              <a:ea typeface="+mn-ea"/>
              <a:cs typeface="+mn-cs"/>
            </a:rPr>
            <a:t>独立行政法人の病院に対する補助金が大きく影響している。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は同程度の</a:t>
          </a:r>
          <a:r>
            <a:rPr lang="ja-JP" altLang="ja-JP" sz="1100">
              <a:solidFill>
                <a:schemeClr val="dk1"/>
              </a:solidFill>
              <a:effectLst/>
              <a:latin typeface="+mn-lt"/>
              <a:ea typeface="+mn-ea"/>
              <a:cs typeface="+mn-cs"/>
            </a:rPr>
            <a:t>普通交付税の合併算定替措置が段階的に減少していくことから、財政の硬直化を防ぐため、</a:t>
          </a:r>
          <a:r>
            <a:rPr lang="ja-JP" altLang="en-US" sz="1100">
              <a:solidFill>
                <a:schemeClr val="dk1"/>
              </a:solidFill>
              <a:effectLst/>
              <a:latin typeface="+mn-lt"/>
              <a:ea typeface="+mn-ea"/>
              <a:cs typeface="+mn-cs"/>
            </a:rPr>
            <a:t>公債費以外の部分については</a:t>
          </a:r>
          <a:r>
            <a:rPr lang="ja-JP" altLang="ja-JP" sz="1100">
              <a:solidFill>
                <a:schemeClr val="dk1"/>
              </a:solidFill>
              <a:effectLst/>
              <a:latin typeface="+mn-lt"/>
              <a:ea typeface="+mn-ea"/>
              <a:cs typeface="+mn-cs"/>
            </a:rPr>
            <a:t>更なる</a:t>
          </a:r>
          <a:r>
            <a:rPr lang="ja-JP" altLang="en-US" sz="1100">
              <a:solidFill>
                <a:schemeClr val="dk1"/>
              </a:solidFill>
              <a:effectLst/>
              <a:latin typeface="+mn-lt"/>
              <a:ea typeface="+mn-ea"/>
              <a:cs typeface="+mn-cs"/>
            </a:rPr>
            <a:t>事務見直しと</a:t>
          </a:r>
          <a:r>
            <a:rPr lang="ja-JP" altLang="ja-JP" sz="1100">
              <a:solidFill>
                <a:schemeClr val="dk1"/>
              </a:solidFill>
              <a:effectLst/>
              <a:latin typeface="+mn-lt"/>
              <a:ea typeface="+mn-ea"/>
              <a:cs typeface="+mn-cs"/>
            </a:rPr>
            <a:t>効率化により自主財源確保に努める</a:t>
          </a:r>
          <a:r>
            <a:rPr lang="ja-JP" altLang="en-US" sz="1100">
              <a:solidFill>
                <a:schemeClr val="dk1"/>
              </a:solidFill>
              <a:effectLst/>
              <a:latin typeface="+mn-lt"/>
              <a:ea typeface="+mn-ea"/>
              <a:cs typeface="+mn-cs"/>
            </a:rPr>
            <a:t>必要がある</a:t>
          </a:r>
          <a:r>
            <a:rPr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xdr:rowOff>
    </xdr:from>
    <xdr:to>
      <xdr:col>24</xdr:col>
      <xdr:colOff>31750</xdr:colOff>
      <xdr:row>76</xdr:row>
      <xdr:rowOff>122428</xdr:rowOff>
    </xdr:to>
    <xdr:cxnSp macro="">
      <xdr:nvCxnSpPr>
        <xdr:cNvPr id="431" name="直線コネクタ 430"/>
        <xdr:cNvCxnSpPr/>
      </xdr:nvCxnSpPr>
      <xdr:spPr>
        <a:xfrm>
          <a:off x="15671800" y="130337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72137</xdr:rowOff>
    </xdr:to>
    <xdr:cxnSp macro="">
      <xdr:nvCxnSpPr>
        <xdr:cNvPr id="434" name="直線コネクタ 433"/>
        <xdr:cNvCxnSpPr/>
      </xdr:nvCxnSpPr>
      <xdr:spPr>
        <a:xfrm flipV="1">
          <a:off x="14782800" y="130337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83058</xdr:rowOff>
    </xdr:from>
    <xdr:to>
      <xdr:col>22</xdr:col>
      <xdr:colOff>615950</xdr:colOff>
      <xdr:row>76</xdr:row>
      <xdr:rowOff>13208</xdr:rowOff>
    </xdr:to>
    <xdr:sp macro="" textlink="">
      <xdr:nvSpPr>
        <xdr:cNvPr id="435" name="フローチャート : 判断 434"/>
        <xdr:cNvSpPr/>
      </xdr:nvSpPr>
      <xdr:spPr>
        <a:xfrm>
          <a:off x="15621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36" name="テキスト ボックス 435"/>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136144</xdr:rowOff>
    </xdr:to>
    <xdr:cxnSp macro="">
      <xdr:nvCxnSpPr>
        <xdr:cNvPr id="437" name="直線コネクタ 436"/>
        <xdr:cNvCxnSpPr/>
      </xdr:nvCxnSpPr>
      <xdr:spPr>
        <a:xfrm flipV="1">
          <a:off x="13893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76</xdr:row>
      <xdr:rowOff>136144</xdr:rowOff>
    </xdr:to>
    <xdr:cxnSp macro="">
      <xdr:nvCxnSpPr>
        <xdr:cNvPr id="440" name="直線コネクタ 439"/>
        <xdr:cNvCxnSpPr/>
      </xdr:nvCxnSpPr>
      <xdr:spPr>
        <a:xfrm>
          <a:off x="13004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50" name="円/楕円 449"/>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88155</xdr:rowOff>
    </xdr:from>
    <xdr:ext cx="762000" cy="259045"/>
    <xdr:sp macro="" textlink="">
      <xdr:nvSpPr>
        <xdr:cNvPr id="451"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52" name="円/楕円 451"/>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39133</xdr:rowOff>
    </xdr:from>
    <xdr:ext cx="736600" cy="259045"/>
    <xdr:sp macro="" textlink="">
      <xdr:nvSpPr>
        <xdr:cNvPr id="453" name="テキスト ボックス 452"/>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4" name="円/楕円 453"/>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107714</xdr:rowOff>
    </xdr:from>
    <xdr:ext cx="762000" cy="259045"/>
    <xdr:sp macro="" textlink="">
      <xdr:nvSpPr>
        <xdr:cNvPr id="455" name="テキスト ボックス 454"/>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6" name="円/楕円 455"/>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57" name="テキスト ボックス 45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8" name="円/楕円 457"/>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59" name="テキスト ボックス 458"/>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広島県府中市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137211</xdr:rowOff>
    </xdr:from>
    <xdr:to>
      <xdr:col>4</xdr:col>
      <xdr:colOff>1117600</xdr:colOff>
      <xdr:row>15</xdr:row>
      <xdr:rowOff>139821</xdr:rowOff>
    </xdr:to>
    <xdr:cxnSp macro="">
      <xdr:nvCxnSpPr>
        <xdr:cNvPr id="50" name="直線コネクタ 49"/>
        <xdr:cNvCxnSpPr/>
      </xdr:nvCxnSpPr>
      <xdr:spPr bwMode="auto">
        <a:xfrm>
          <a:off x="5003800" y="2756586"/>
          <a:ext cx="647700" cy="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115856</xdr:rowOff>
    </xdr:from>
    <xdr:to>
      <xdr:col>4</xdr:col>
      <xdr:colOff>469900</xdr:colOff>
      <xdr:row>15</xdr:row>
      <xdr:rowOff>137211</xdr:rowOff>
    </xdr:to>
    <xdr:cxnSp macro="">
      <xdr:nvCxnSpPr>
        <xdr:cNvPr id="53" name="直線コネクタ 52"/>
        <xdr:cNvCxnSpPr/>
      </xdr:nvCxnSpPr>
      <xdr:spPr bwMode="auto">
        <a:xfrm>
          <a:off x="4305300" y="2735231"/>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138703</xdr:rowOff>
    </xdr:from>
    <xdr:to>
      <xdr:col>4</xdr:col>
      <xdr:colOff>520700</xdr:colOff>
      <xdr:row>14</xdr:row>
      <xdr:rowOff>68853</xdr:rowOff>
    </xdr:to>
    <xdr:sp macro="" textlink="">
      <xdr:nvSpPr>
        <xdr:cNvPr id="54" name="フローチャート : 判断 53"/>
        <xdr:cNvSpPr/>
      </xdr:nvSpPr>
      <xdr:spPr bwMode="auto">
        <a:xfrm>
          <a:off x="4953000" y="241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79030</xdr:rowOff>
    </xdr:from>
    <xdr:ext cx="736600" cy="259045"/>
    <xdr:sp macro="" textlink="">
      <xdr:nvSpPr>
        <xdr:cNvPr id="55" name="テキスト ボックス 54"/>
        <xdr:cNvSpPr txBox="1"/>
      </xdr:nvSpPr>
      <xdr:spPr>
        <a:xfrm>
          <a:off x="4622800" y="218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115856</xdr:rowOff>
    </xdr:from>
    <xdr:to>
      <xdr:col>3</xdr:col>
      <xdr:colOff>904875</xdr:colOff>
      <xdr:row>15</xdr:row>
      <xdr:rowOff>125495</xdr:rowOff>
    </xdr:to>
    <xdr:cxnSp macro="">
      <xdr:nvCxnSpPr>
        <xdr:cNvPr id="56" name="直線コネクタ 55"/>
        <xdr:cNvCxnSpPr/>
      </xdr:nvCxnSpPr>
      <xdr:spPr bwMode="auto">
        <a:xfrm flipV="1">
          <a:off x="3606800" y="2735231"/>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78689</xdr:rowOff>
    </xdr:from>
    <xdr:to>
      <xdr:col>3</xdr:col>
      <xdr:colOff>206375</xdr:colOff>
      <xdr:row>15</xdr:row>
      <xdr:rowOff>125495</xdr:rowOff>
    </xdr:to>
    <xdr:cxnSp macro="">
      <xdr:nvCxnSpPr>
        <xdr:cNvPr id="59" name="直線コネクタ 58"/>
        <xdr:cNvCxnSpPr/>
      </xdr:nvCxnSpPr>
      <xdr:spPr bwMode="auto">
        <a:xfrm>
          <a:off x="2908300" y="2698064"/>
          <a:ext cx="698500" cy="46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89021</xdr:rowOff>
    </xdr:from>
    <xdr:to>
      <xdr:col>5</xdr:col>
      <xdr:colOff>34925</xdr:colOff>
      <xdr:row>16</xdr:row>
      <xdr:rowOff>19171</xdr:rowOff>
    </xdr:to>
    <xdr:sp macro="" textlink="">
      <xdr:nvSpPr>
        <xdr:cNvPr id="69" name="円/楕円 68"/>
        <xdr:cNvSpPr/>
      </xdr:nvSpPr>
      <xdr:spPr bwMode="auto">
        <a:xfrm>
          <a:off x="5600700" y="2708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61098</xdr:rowOff>
    </xdr:from>
    <xdr:ext cx="762000" cy="259045"/>
    <xdr:sp macro="" textlink="">
      <xdr:nvSpPr>
        <xdr:cNvPr id="70" name="人口1人当たり決算額の推移該当値テキスト130"/>
        <xdr:cNvSpPr txBox="1"/>
      </xdr:nvSpPr>
      <xdr:spPr>
        <a:xfrm>
          <a:off x="5740400" y="268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86411</xdr:rowOff>
    </xdr:from>
    <xdr:to>
      <xdr:col>4</xdr:col>
      <xdr:colOff>520700</xdr:colOff>
      <xdr:row>16</xdr:row>
      <xdr:rowOff>16561</xdr:rowOff>
    </xdr:to>
    <xdr:sp macro="" textlink="">
      <xdr:nvSpPr>
        <xdr:cNvPr id="71" name="円/楕円 70"/>
        <xdr:cNvSpPr/>
      </xdr:nvSpPr>
      <xdr:spPr bwMode="auto">
        <a:xfrm>
          <a:off x="4953000" y="270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1338</xdr:rowOff>
    </xdr:from>
    <xdr:ext cx="736600" cy="259045"/>
    <xdr:sp macro="" textlink="">
      <xdr:nvSpPr>
        <xdr:cNvPr id="72" name="テキスト ボックス 71"/>
        <xdr:cNvSpPr txBox="1"/>
      </xdr:nvSpPr>
      <xdr:spPr>
        <a:xfrm>
          <a:off x="4622800" y="279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81,964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65056</xdr:rowOff>
    </xdr:from>
    <xdr:to>
      <xdr:col>3</xdr:col>
      <xdr:colOff>955675</xdr:colOff>
      <xdr:row>15</xdr:row>
      <xdr:rowOff>166656</xdr:rowOff>
    </xdr:to>
    <xdr:sp macro="" textlink="">
      <xdr:nvSpPr>
        <xdr:cNvPr id="73" name="円/楕円 72"/>
        <xdr:cNvSpPr/>
      </xdr:nvSpPr>
      <xdr:spPr bwMode="auto">
        <a:xfrm>
          <a:off x="4254500" y="26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151433</xdr:rowOff>
    </xdr:from>
    <xdr:ext cx="762000" cy="259045"/>
    <xdr:sp macro="" textlink="">
      <xdr:nvSpPr>
        <xdr:cNvPr id="74" name="テキスト ボックス 73"/>
        <xdr:cNvSpPr txBox="1"/>
      </xdr:nvSpPr>
      <xdr:spPr>
        <a:xfrm>
          <a:off x="3924300" y="2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74695</xdr:rowOff>
    </xdr:from>
    <xdr:to>
      <xdr:col>3</xdr:col>
      <xdr:colOff>257175</xdr:colOff>
      <xdr:row>16</xdr:row>
      <xdr:rowOff>4845</xdr:rowOff>
    </xdr:to>
    <xdr:sp macro="" textlink="">
      <xdr:nvSpPr>
        <xdr:cNvPr id="75" name="円/楕円 74"/>
        <xdr:cNvSpPr/>
      </xdr:nvSpPr>
      <xdr:spPr bwMode="auto">
        <a:xfrm>
          <a:off x="3556000" y="269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161072</xdr:rowOff>
    </xdr:from>
    <xdr:ext cx="762000" cy="259045"/>
    <xdr:sp macro="" textlink="">
      <xdr:nvSpPr>
        <xdr:cNvPr id="76" name="テキスト ボックス 75"/>
        <xdr:cNvSpPr txBox="1"/>
      </xdr:nvSpPr>
      <xdr:spPr>
        <a:xfrm>
          <a:off x="3225800" y="27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27889</xdr:rowOff>
    </xdr:from>
    <xdr:to>
      <xdr:col>2</xdr:col>
      <xdr:colOff>692150</xdr:colOff>
      <xdr:row>15</xdr:row>
      <xdr:rowOff>129489</xdr:rowOff>
    </xdr:to>
    <xdr:sp macro="" textlink="">
      <xdr:nvSpPr>
        <xdr:cNvPr id="77" name="円/楕円 76"/>
        <xdr:cNvSpPr/>
      </xdr:nvSpPr>
      <xdr:spPr bwMode="auto">
        <a:xfrm>
          <a:off x="2857500" y="264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114266</xdr:rowOff>
    </xdr:from>
    <xdr:ext cx="762000" cy="259045"/>
    <xdr:sp macro="" textlink="">
      <xdr:nvSpPr>
        <xdr:cNvPr id="78" name="テキスト ボックス 77"/>
        <xdr:cNvSpPr txBox="1"/>
      </xdr:nvSpPr>
      <xdr:spPr>
        <a:xfrm>
          <a:off x="2527300" y="273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304325</xdr:rowOff>
    </xdr:from>
    <xdr:to>
      <xdr:col>4</xdr:col>
      <xdr:colOff>1117600</xdr:colOff>
      <xdr:row>36</xdr:row>
      <xdr:rowOff>11511</xdr:rowOff>
    </xdr:to>
    <xdr:cxnSp macro="">
      <xdr:nvCxnSpPr>
        <xdr:cNvPr id="110" name="直線コネクタ 109"/>
        <xdr:cNvCxnSpPr/>
      </xdr:nvCxnSpPr>
      <xdr:spPr bwMode="auto">
        <a:xfrm>
          <a:off x="5003800" y="6914675"/>
          <a:ext cx="647700" cy="5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304325</xdr:rowOff>
    </xdr:from>
    <xdr:to>
      <xdr:col>4</xdr:col>
      <xdr:colOff>469900</xdr:colOff>
      <xdr:row>35</xdr:row>
      <xdr:rowOff>311389</xdr:rowOff>
    </xdr:to>
    <xdr:cxnSp macro="">
      <xdr:nvCxnSpPr>
        <xdr:cNvPr id="113" name="直線コネクタ 112"/>
        <xdr:cNvCxnSpPr/>
      </xdr:nvCxnSpPr>
      <xdr:spPr bwMode="auto">
        <a:xfrm flipV="1">
          <a:off x="4305300" y="6914675"/>
          <a:ext cx="698500" cy="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205227</xdr:rowOff>
    </xdr:from>
    <xdr:to>
      <xdr:col>3</xdr:col>
      <xdr:colOff>904875</xdr:colOff>
      <xdr:row>35</xdr:row>
      <xdr:rowOff>311389</xdr:rowOff>
    </xdr:to>
    <xdr:cxnSp macro="">
      <xdr:nvCxnSpPr>
        <xdr:cNvPr id="116" name="直線コネクタ 115"/>
        <xdr:cNvCxnSpPr/>
      </xdr:nvCxnSpPr>
      <xdr:spPr bwMode="auto">
        <a:xfrm>
          <a:off x="3606800" y="6815577"/>
          <a:ext cx="698500" cy="10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191145</xdr:rowOff>
    </xdr:from>
    <xdr:to>
      <xdr:col>3</xdr:col>
      <xdr:colOff>206375</xdr:colOff>
      <xdr:row>35</xdr:row>
      <xdr:rowOff>205227</xdr:rowOff>
    </xdr:to>
    <xdr:cxnSp macro="">
      <xdr:nvCxnSpPr>
        <xdr:cNvPr id="119" name="直線コネクタ 118"/>
        <xdr:cNvCxnSpPr/>
      </xdr:nvCxnSpPr>
      <xdr:spPr bwMode="auto">
        <a:xfrm>
          <a:off x="2908300" y="6801495"/>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303611</xdr:rowOff>
    </xdr:from>
    <xdr:to>
      <xdr:col>5</xdr:col>
      <xdr:colOff>34925</xdr:colOff>
      <xdr:row>36</xdr:row>
      <xdr:rowOff>62311</xdr:rowOff>
    </xdr:to>
    <xdr:sp macro="" textlink="">
      <xdr:nvSpPr>
        <xdr:cNvPr id="129" name="円/楕円 128"/>
        <xdr:cNvSpPr/>
      </xdr:nvSpPr>
      <xdr:spPr bwMode="auto">
        <a:xfrm>
          <a:off x="5600700" y="691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275688</xdr:rowOff>
    </xdr:from>
    <xdr:ext cx="762000" cy="259045"/>
    <xdr:sp macro="" textlink="">
      <xdr:nvSpPr>
        <xdr:cNvPr id="130" name="人口1人当たり決算額の推移該当値テキスト445"/>
        <xdr:cNvSpPr txBox="1"/>
      </xdr:nvSpPr>
      <xdr:spPr>
        <a:xfrm>
          <a:off x="5740400" y="688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253525</xdr:rowOff>
    </xdr:from>
    <xdr:to>
      <xdr:col>4</xdr:col>
      <xdr:colOff>520700</xdr:colOff>
      <xdr:row>36</xdr:row>
      <xdr:rowOff>12225</xdr:rowOff>
    </xdr:to>
    <xdr:sp macro="" textlink="">
      <xdr:nvSpPr>
        <xdr:cNvPr id="131" name="円/楕円 130"/>
        <xdr:cNvSpPr/>
      </xdr:nvSpPr>
      <xdr:spPr bwMode="auto">
        <a:xfrm>
          <a:off x="4953000" y="686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22402</xdr:rowOff>
    </xdr:from>
    <xdr:ext cx="736600" cy="259045"/>
    <xdr:sp macro="" textlink="">
      <xdr:nvSpPr>
        <xdr:cNvPr id="132" name="テキスト ボックス 131"/>
        <xdr:cNvSpPr txBox="1"/>
      </xdr:nvSpPr>
      <xdr:spPr>
        <a:xfrm>
          <a:off x="4622800" y="663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260589</xdr:rowOff>
    </xdr:from>
    <xdr:to>
      <xdr:col>3</xdr:col>
      <xdr:colOff>955675</xdr:colOff>
      <xdr:row>36</xdr:row>
      <xdr:rowOff>19289</xdr:rowOff>
    </xdr:to>
    <xdr:sp macro="" textlink="">
      <xdr:nvSpPr>
        <xdr:cNvPr id="133" name="円/楕円 132"/>
        <xdr:cNvSpPr/>
      </xdr:nvSpPr>
      <xdr:spPr bwMode="auto">
        <a:xfrm>
          <a:off x="4254500" y="687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29466</xdr:rowOff>
    </xdr:from>
    <xdr:ext cx="762000" cy="259045"/>
    <xdr:sp macro="" textlink="">
      <xdr:nvSpPr>
        <xdr:cNvPr id="134" name="テキスト ボックス 133"/>
        <xdr:cNvSpPr txBox="1"/>
      </xdr:nvSpPr>
      <xdr:spPr>
        <a:xfrm>
          <a:off x="3924300" y="6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154427</xdr:rowOff>
    </xdr:from>
    <xdr:to>
      <xdr:col>3</xdr:col>
      <xdr:colOff>257175</xdr:colOff>
      <xdr:row>35</xdr:row>
      <xdr:rowOff>256027</xdr:rowOff>
    </xdr:to>
    <xdr:sp macro="" textlink="">
      <xdr:nvSpPr>
        <xdr:cNvPr id="135" name="円/楕円 134"/>
        <xdr:cNvSpPr/>
      </xdr:nvSpPr>
      <xdr:spPr bwMode="auto">
        <a:xfrm>
          <a:off x="3556000" y="676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266204</xdr:rowOff>
    </xdr:from>
    <xdr:ext cx="762000" cy="259045"/>
    <xdr:sp macro="" textlink="">
      <xdr:nvSpPr>
        <xdr:cNvPr id="136" name="テキスト ボックス 135"/>
        <xdr:cNvSpPr txBox="1"/>
      </xdr:nvSpPr>
      <xdr:spPr>
        <a:xfrm>
          <a:off x="3225800" y="653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140345</xdr:rowOff>
    </xdr:from>
    <xdr:to>
      <xdr:col>2</xdr:col>
      <xdr:colOff>692150</xdr:colOff>
      <xdr:row>35</xdr:row>
      <xdr:rowOff>241945</xdr:rowOff>
    </xdr:to>
    <xdr:sp macro="" textlink="">
      <xdr:nvSpPr>
        <xdr:cNvPr id="137" name="円/楕円 136"/>
        <xdr:cNvSpPr/>
      </xdr:nvSpPr>
      <xdr:spPr bwMode="auto">
        <a:xfrm>
          <a:off x="2857500" y="675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252122</xdr:rowOff>
    </xdr:from>
    <xdr:ext cx="762000" cy="259045"/>
    <xdr:sp macro="" textlink="">
      <xdr:nvSpPr>
        <xdr:cNvPr id="138" name="テキスト ボックス 137"/>
        <xdr:cNvSpPr txBox="1"/>
      </xdr:nvSpPr>
      <xdr:spPr>
        <a:xfrm>
          <a:off x="2527300" y="65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40,756
40,307
195.75
20,578,508
19,963,811
468,650
11,857,593
24,754,486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29378</xdr:rowOff>
    </xdr:from>
    <xdr:to>
      <xdr:col>6</xdr:col>
      <xdr:colOff>511175</xdr:colOff>
      <xdr:row>34</xdr:row>
      <xdr:rowOff>158308</xdr:rowOff>
    </xdr:to>
    <xdr:cxnSp macro="">
      <xdr:nvCxnSpPr>
        <xdr:cNvPr id="59" name="直線コネクタ 58"/>
        <xdr:cNvCxnSpPr/>
      </xdr:nvCxnSpPr>
      <xdr:spPr>
        <a:xfrm>
          <a:off x="3797300" y="5858678"/>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164869</xdr:rowOff>
    </xdr:from>
    <xdr:to>
      <xdr:col>5</xdr:col>
      <xdr:colOff>358775</xdr:colOff>
      <xdr:row>34</xdr:row>
      <xdr:rowOff>29378</xdr:rowOff>
    </xdr:to>
    <xdr:cxnSp macro="">
      <xdr:nvCxnSpPr>
        <xdr:cNvPr id="62" name="直線コネクタ 61"/>
        <xdr:cNvCxnSpPr/>
      </xdr:nvCxnSpPr>
      <xdr:spPr>
        <a:xfrm>
          <a:off x="2908300" y="5822719"/>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118024</xdr:rowOff>
    </xdr:from>
    <xdr:to>
      <xdr:col>5</xdr:col>
      <xdr:colOff>409575</xdr:colOff>
      <xdr:row>33</xdr:row>
      <xdr:rowOff>48174</xdr:rowOff>
    </xdr:to>
    <xdr:sp macro="" textlink="">
      <xdr:nvSpPr>
        <xdr:cNvPr id="63" name="フローチャート : 判断 62"/>
        <xdr:cNvSpPr/>
      </xdr:nvSpPr>
      <xdr:spPr>
        <a:xfrm>
          <a:off x="3746500" y="560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64701</xdr:rowOff>
    </xdr:from>
    <xdr:ext cx="534377" cy="259045"/>
    <xdr:sp macro="" textlink="">
      <xdr:nvSpPr>
        <xdr:cNvPr id="64" name="テキスト ボックス 63"/>
        <xdr:cNvSpPr txBox="1"/>
      </xdr:nvSpPr>
      <xdr:spPr>
        <a:xfrm>
          <a:off x="3530111" y="53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164869</xdr:rowOff>
    </xdr:from>
    <xdr:to>
      <xdr:col>4</xdr:col>
      <xdr:colOff>155575</xdr:colOff>
      <xdr:row>34</xdr:row>
      <xdr:rowOff>12713</xdr:rowOff>
    </xdr:to>
    <xdr:cxnSp macro="">
      <xdr:nvCxnSpPr>
        <xdr:cNvPr id="65" name="直線コネクタ 64"/>
        <xdr:cNvCxnSpPr/>
      </xdr:nvCxnSpPr>
      <xdr:spPr>
        <a:xfrm flipV="1">
          <a:off x="2019300" y="5822719"/>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95923</xdr:rowOff>
    </xdr:from>
    <xdr:to>
      <xdr:col>2</xdr:col>
      <xdr:colOff>638175</xdr:colOff>
      <xdr:row>34</xdr:row>
      <xdr:rowOff>12713</xdr:rowOff>
    </xdr:to>
    <xdr:cxnSp macro="">
      <xdr:nvCxnSpPr>
        <xdr:cNvPr id="68" name="直線コネクタ 67"/>
        <xdr:cNvCxnSpPr/>
      </xdr:nvCxnSpPr>
      <xdr:spPr>
        <a:xfrm>
          <a:off x="1130300" y="575377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107508</xdr:rowOff>
    </xdr:from>
    <xdr:to>
      <xdr:col>6</xdr:col>
      <xdr:colOff>561975</xdr:colOff>
      <xdr:row>35</xdr:row>
      <xdr:rowOff>37658</xdr:rowOff>
    </xdr:to>
    <xdr:sp macro="" textlink="">
      <xdr:nvSpPr>
        <xdr:cNvPr id="78" name="円/楕円 77"/>
        <xdr:cNvSpPr/>
      </xdr:nvSpPr>
      <xdr:spPr>
        <a:xfrm>
          <a:off x="4584700" y="59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130385</xdr:rowOff>
    </xdr:from>
    <xdr:ext cx="534377" cy="259045"/>
    <xdr:sp macro="" textlink="">
      <xdr:nvSpPr>
        <xdr:cNvPr id="79" name="人件費該当値テキスト"/>
        <xdr:cNvSpPr txBox="1"/>
      </xdr:nvSpPr>
      <xdr:spPr>
        <a:xfrm>
          <a:off x="4686300" y="57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69,186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150028</xdr:rowOff>
    </xdr:from>
    <xdr:to>
      <xdr:col>5</xdr:col>
      <xdr:colOff>409575</xdr:colOff>
      <xdr:row>34</xdr:row>
      <xdr:rowOff>80178</xdr:rowOff>
    </xdr:to>
    <xdr:sp macro="" textlink="">
      <xdr:nvSpPr>
        <xdr:cNvPr id="80" name="円/楕円 79"/>
        <xdr:cNvSpPr/>
      </xdr:nvSpPr>
      <xdr:spPr>
        <a:xfrm>
          <a:off x="3746500" y="58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71305</xdr:rowOff>
    </xdr:from>
    <xdr:ext cx="534377" cy="259045"/>
    <xdr:sp macro="" textlink="">
      <xdr:nvSpPr>
        <xdr:cNvPr id="81" name="テキスト ボックス 80"/>
        <xdr:cNvSpPr txBox="1"/>
      </xdr:nvSpPr>
      <xdr:spPr>
        <a:xfrm>
          <a:off x="3530111" y="59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114069</xdr:rowOff>
    </xdr:from>
    <xdr:to>
      <xdr:col>4</xdr:col>
      <xdr:colOff>206375</xdr:colOff>
      <xdr:row>34</xdr:row>
      <xdr:rowOff>44219</xdr:rowOff>
    </xdr:to>
    <xdr:sp macro="" textlink="">
      <xdr:nvSpPr>
        <xdr:cNvPr id="82" name="円/楕円 81"/>
        <xdr:cNvSpPr/>
      </xdr:nvSpPr>
      <xdr:spPr>
        <a:xfrm>
          <a:off x="2857500" y="57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35346</xdr:rowOff>
    </xdr:from>
    <xdr:ext cx="534377" cy="259045"/>
    <xdr:sp macro="" textlink="">
      <xdr:nvSpPr>
        <xdr:cNvPr id="83" name="テキスト ボックス 82"/>
        <xdr:cNvSpPr txBox="1"/>
      </xdr:nvSpPr>
      <xdr:spPr>
        <a:xfrm>
          <a:off x="2641111" y="58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133363</xdr:rowOff>
    </xdr:from>
    <xdr:to>
      <xdr:col>3</xdr:col>
      <xdr:colOff>3175</xdr:colOff>
      <xdr:row>34</xdr:row>
      <xdr:rowOff>63513</xdr:rowOff>
    </xdr:to>
    <xdr:sp macro="" textlink="">
      <xdr:nvSpPr>
        <xdr:cNvPr id="84" name="円/楕円 83"/>
        <xdr:cNvSpPr/>
      </xdr:nvSpPr>
      <xdr:spPr>
        <a:xfrm>
          <a:off x="1968500" y="579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54640</xdr:rowOff>
    </xdr:from>
    <xdr:ext cx="534377" cy="259045"/>
    <xdr:sp macro="" textlink="">
      <xdr:nvSpPr>
        <xdr:cNvPr id="85" name="テキスト ボックス 84"/>
        <xdr:cNvSpPr txBox="1"/>
      </xdr:nvSpPr>
      <xdr:spPr>
        <a:xfrm>
          <a:off x="1752111" y="58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45123</xdr:rowOff>
    </xdr:from>
    <xdr:to>
      <xdr:col>1</xdr:col>
      <xdr:colOff>485775</xdr:colOff>
      <xdr:row>33</xdr:row>
      <xdr:rowOff>146723</xdr:rowOff>
    </xdr:to>
    <xdr:sp macro="" textlink="">
      <xdr:nvSpPr>
        <xdr:cNvPr id="86" name="円/楕円 85"/>
        <xdr:cNvSpPr/>
      </xdr:nvSpPr>
      <xdr:spPr>
        <a:xfrm>
          <a:off x="1079500" y="570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137850</xdr:rowOff>
    </xdr:from>
    <xdr:ext cx="534377" cy="259045"/>
    <xdr:sp macro="" textlink="">
      <xdr:nvSpPr>
        <xdr:cNvPr id="87" name="テキスト ボックス 86"/>
        <xdr:cNvSpPr txBox="1"/>
      </xdr:nvSpPr>
      <xdr:spPr>
        <a:xfrm>
          <a:off x="863111" y="57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154063</xdr:rowOff>
    </xdr:from>
    <xdr:to>
      <xdr:col>6</xdr:col>
      <xdr:colOff>511175</xdr:colOff>
      <xdr:row>57</xdr:row>
      <xdr:rowOff>159813</xdr:rowOff>
    </xdr:to>
    <xdr:cxnSp macro="">
      <xdr:nvCxnSpPr>
        <xdr:cNvPr id="116" name="直線コネクタ 115"/>
        <xdr:cNvCxnSpPr/>
      </xdr:nvCxnSpPr>
      <xdr:spPr>
        <a:xfrm flipV="1">
          <a:off x="3797300" y="9926713"/>
          <a:ext cx="8382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159813</xdr:rowOff>
    </xdr:from>
    <xdr:to>
      <xdr:col>5</xdr:col>
      <xdr:colOff>358775</xdr:colOff>
      <xdr:row>57</xdr:row>
      <xdr:rowOff>169597</xdr:rowOff>
    </xdr:to>
    <xdr:cxnSp macro="">
      <xdr:nvCxnSpPr>
        <xdr:cNvPr id="119" name="直線コネクタ 118"/>
        <xdr:cNvCxnSpPr/>
      </xdr:nvCxnSpPr>
      <xdr:spPr>
        <a:xfrm flipV="1">
          <a:off x="2908300" y="9932463"/>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68394</xdr:rowOff>
    </xdr:from>
    <xdr:to>
      <xdr:col>5</xdr:col>
      <xdr:colOff>409575</xdr:colOff>
      <xdr:row>57</xdr:row>
      <xdr:rowOff>169994</xdr:rowOff>
    </xdr:to>
    <xdr:sp macro="" textlink="">
      <xdr:nvSpPr>
        <xdr:cNvPr id="120" name="フローチャート : 判断 119"/>
        <xdr:cNvSpPr/>
      </xdr:nvSpPr>
      <xdr:spPr>
        <a:xfrm>
          <a:off x="3746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15071</xdr:rowOff>
    </xdr:from>
    <xdr:ext cx="534377" cy="259045"/>
    <xdr:sp macro="" textlink="">
      <xdr:nvSpPr>
        <xdr:cNvPr id="121" name="テキスト ボックス 120"/>
        <xdr:cNvSpPr txBox="1"/>
      </xdr:nvSpPr>
      <xdr:spPr>
        <a:xfrm>
          <a:off x="3530111" y="96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169597</xdr:rowOff>
    </xdr:from>
    <xdr:to>
      <xdr:col>4</xdr:col>
      <xdr:colOff>155575</xdr:colOff>
      <xdr:row>58</xdr:row>
      <xdr:rowOff>3523</xdr:rowOff>
    </xdr:to>
    <xdr:cxnSp macro="">
      <xdr:nvCxnSpPr>
        <xdr:cNvPr id="122" name="直線コネクタ 121"/>
        <xdr:cNvCxnSpPr/>
      </xdr:nvCxnSpPr>
      <xdr:spPr>
        <a:xfrm flipV="1">
          <a:off x="2019300" y="9942247"/>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3523</xdr:rowOff>
    </xdr:from>
    <xdr:to>
      <xdr:col>2</xdr:col>
      <xdr:colOff>638175</xdr:colOff>
      <xdr:row>58</xdr:row>
      <xdr:rowOff>4971</xdr:rowOff>
    </xdr:to>
    <xdr:cxnSp macro="">
      <xdr:nvCxnSpPr>
        <xdr:cNvPr id="125" name="直線コネクタ 124"/>
        <xdr:cNvCxnSpPr/>
      </xdr:nvCxnSpPr>
      <xdr:spPr>
        <a:xfrm flipV="1">
          <a:off x="1130300" y="994762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103263</xdr:rowOff>
    </xdr:from>
    <xdr:to>
      <xdr:col>6</xdr:col>
      <xdr:colOff>561975</xdr:colOff>
      <xdr:row>58</xdr:row>
      <xdr:rowOff>33413</xdr:rowOff>
    </xdr:to>
    <xdr:sp macro="" textlink="">
      <xdr:nvSpPr>
        <xdr:cNvPr id="135" name="円/楕円 134"/>
        <xdr:cNvSpPr/>
      </xdr:nvSpPr>
      <xdr:spPr>
        <a:xfrm>
          <a:off x="4584700" y="9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50299</xdr:rowOff>
    </xdr:from>
    <xdr:ext cx="534377" cy="259045"/>
    <xdr:sp macro="" textlink="">
      <xdr:nvSpPr>
        <xdr:cNvPr id="136" name="物件費該当値テキスト"/>
        <xdr:cNvSpPr txBox="1"/>
      </xdr:nvSpPr>
      <xdr:spPr>
        <a:xfrm>
          <a:off x="4686300" y="98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109013</xdr:rowOff>
    </xdr:from>
    <xdr:to>
      <xdr:col>5</xdr:col>
      <xdr:colOff>409575</xdr:colOff>
      <xdr:row>58</xdr:row>
      <xdr:rowOff>39163</xdr:rowOff>
    </xdr:to>
    <xdr:sp macro="" textlink="">
      <xdr:nvSpPr>
        <xdr:cNvPr id="137" name="円/楕円 136"/>
        <xdr:cNvSpPr/>
      </xdr:nvSpPr>
      <xdr:spPr>
        <a:xfrm>
          <a:off x="3746500" y="98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30290</xdr:rowOff>
    </xdr:from>
    <xdr:ext cx="534377" cy="259045"/>
    <xdr:sp macro="" textlink="">
      <xdr:nvSpPr>
        <xdr:cNvPr id="138" name="テキスト ボックス 137"/>
        <xdr:cNvSpPr txBox="1"/>
      </xdr:nvSpPr>
      <xdr:spPr>
        <a:xfrm>
          <a:off x="3530111" y="99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118797</xdr:rowOff>
    </xdr:from>
    <xdr:to>
      <xdr:col>4</xdr:col>
      <xdr:colOff>206375</xdr:colOff>
      <xdr:row>58</xdr:row>
      <xdr:rowOff>48947</xdr:rowOff>
    </xdr:to>
    <xdr:sp macro="" textlink="">
      <xdr:nvSpPr>
        <xdr:cNvPr id="139" name="円/楕円 138"/>
        <xdr:cNvSpPr/>
      </xdr:nvSpPr>
      <xdr:spPr>
        <a:xfrm>
          <a:off x="2857500" y="98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40074</xdr:rowOff>
    </xdr:from>
    <xdr:ext cx="534377" cy="259045"/>
    <xdr:sp macro="" textlink="">
      <xdr:nvSpPr>
        <xdr:cNvPr id="140" name="テキスト ボックス 139"/>
        <xdr:cNvSpPr txBox="1"/>
      </xdr:nvSpPr>
      <xdr:spPr>
        <a:xfrm>
          <a:off x="2641111" y="99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124173</xdr:rowOff>
    </xdr:from>
    <xdr:to>
      <xdr:col>3</xdr:col>
      <xdr:colOff>3175</xdr:colOff>
      <xdr:row>58</xdr:row>
      <xdr:rowOff>54323</xdr:rowOff>
    </xdr:to>
    <xdr:sp macro="" textlink="">
      <xdr:nvSpPr>
        <xdr:cNvPr id="141" name="円/楕円 140"/>
        <xdr:cNvSpPr/>
      </xdr:nvSpPr>
      <xdr:spPr>
        <a:xfrm>
          <a:off x="1968500" y="98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45450</xdr:rowOff>
    </xdr:from>
    <xdr:ext cx="534377" cy="259045"/>
    <xdr:sp macro="" textlink="">
      <xdr:nvSpPr>
        <xdr:cNvPr id="142" name="テキスト ボックス 141"/>
        <xdr:cNvSpPr txBox="1"/>
      </xdr:nvSpPr>
      <xdr:spPr>
        <a:xfrm>
          <a:off x="1752111" y="99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125621</xdr:rowOff>
    </xdr:from>
    <xdr:to>
      <xdr:col>1</xdr:col>
      <xdr:colOff>485775</xdr:colOff>
      <xdr:row>58</xdr:row>
      <xdr:rowOff>55771</xdr:rowOff>
    </xdr:to>
    <xdr:sp macro="" textlink="">
      <xdr:nvSpPr>
        <xdr:cNvPr id="143" name="円/楕円 142"/>
        <xdr:cNvSpPr/>
      </xdr:nvSpPr>
      <xdr:spPr>
        <a:xfrm>
          <a:off x="1079500" y="98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46898</xdr:rowOff>
    </xdr:from>
    <xdr:ext cx="534377" cy="259045"/>
    <xdr:sp macro="" textlink="">
      <xdr:nvSpPr>
        <xdr:cNvPr id="144" name="テキスト ボックス 143"/>
        <xdr:cNvSpPr txBox="1"/>
      </xdr:nvSpPr>
      <xdr:spPr>
        <a:xfrm>
          <a:off x="863111" y="999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43650</xdr:rowOff>
    </xdr:from>
    <xdr:to>
      <xdr:col>6</xdr:col>
      <xdr:colOff>511175</xdr:colOff>
      <xdr:row>78</xdr:row>
      <xdr:rowOff>70092</xdr:rowOff>
    </xdr:to>
    <xdr:cxnSp macro="">
      <xdr:nvCxnSpPr>
        <xdr:cNvPr id="173" name="直線コネクタ 172"/>
        <xdr:cNvCxnSpPr/>
      </xdr:nvCxnSpPr>
      <xdr:spPr>
        <a:xfrm flipV="1">
          <a:off x="3797300" y="13416750"/>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70092</xdr:rowOff>
    </xdr:from>
    <xdr:to>
      <xdr:col>5</xdr:col>
      <xdr:colOff>358775</xdr:colOff>
      <xdr:row>78</xdr:row>
      <xdr:rowOff>76758</xdr:rowOff>
    </xdr:to>
    <xdr:cxnSp macro="">
      <xdr:nvCxnSpPr>
        <xdr:cNvPr id="176" name="直線コネクタ 175"/>
        <xdr:cNvCxnSpPr/>
      </xdr:nvCxnSpPr>
      <xdr:spPr>
        <a:xfrm flipV="1">
          <a:off x="2908300" y="13443192"/>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77" name="フローチャート : 判断 176"/>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78" name="テキスト ボックス 177"/>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76758</xdr:rowOff>
    </xdr:from>
    <xdr:to>
      <xdr:col>4</xdr:col>
      <xdr:colOff>155575</xdr:colOff>
      <xdr:row>78</xdr:row>
      <xdr:rowOff>104687</xdr:rowOff>
    </xdr:to>
    <xdr:cxnSp macro="">
      <xdr:nvCxnSpPr>
        <xdr:cNvPr id="179" name="直線コネクタ 178"/>
        <xdr:cNvCxnSpPr/>
      </xdr:nvCxnSpPr>
      <xdr:spPr>
        <a:xfrm flipV="1">
          <a:off x="2019300" y="13449858"/>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99885</xdr:rowOff>
    </xdr:from>
    <xdr:to>
      <xdr:col>2</xdr:col>
      <xdr:colOff>638175</xdr:colOff>
      <xdr:row>78</xdr:row>
      <xdr:rowOff>104687</xdr:rowOff>
    </xdr:to>
    <xdr:cxnSp macro="">
      <xdr:nvCxnSpPr>
        <xdr:cNvPr id="182" name="直線コネクタ 181"/>
        <xdr:cNvCxnSpPr/>
      </xdr:nvCxnSpPr>
      <xdr:spPr>
        <a:xfrm>
          <a:off x="1130300" y="13472985"/>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164300</xdr:rowOff>
    </xdr:from>
    <xdr:to>
      <xdr:col>6</xdr:col>
      <xdr:colOff>561975</xdr:colOff>
      <xdr:row>78</xdr:row>
      <xdr:rowOff>94450</xdr:rowOff>
    </xdr:to>
    <xdr:sp macro="" textlink="">
      <xdr:nvSpPr>
        <xdr:cNvPr id="192" name="円/楕円 191"/>
        <xdr:cNvSpPr/>
      </xdr:nvSpPr>
      <xdr:spPr>
        <a:xfrm>
          <a:off x="4584700" y="133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142727</xdr:rowOff>
    </xdr:from>
    <xdr:ext cx="469744" cy="259045"/>
    <xdr:sp macro="" textlink="">
      <xdr:nvSpPr>
        <xdr:cNvPr id="193" name="維持補修費該当値テキスト"/>
        <xdr:cNvSpPr txBox="1"/>
      </xdr:nvSpPr>
      <xdr:spPr>
        <a:xfrm>
          <a:off x="4686300" y="133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19292</xdr:rowOff>
    </xdr:from>
    <xdr:to>
      <xdr:col>5</xdr:col>
      <xdr:colOff>409575</xdr:colOff>
      <xdr:row>78</xdr:row>
      <xdr:rowOff>120892</xdr:rowOff>
    </xdr:to>
    <xdr:sp macro="" textlink="">
      <xdr:nvSpPr>
        <xdr:cNvPr id="194" name="円/楕円 193"/>
        <xdr:cNvSpPr/>
      </xdr:nvSpPr>
      <xdr:spPr>
        <a:xfrm>
          <a:off x="3746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112019</xdr:rowOff>
    </xdr:from>
    <xdr:ext cx="469744" cy="259045"/>
    <xdr:sp macro="" textlink="">
      <xdr:nvSpPr>
        <xdr:cNvPr id="195" name="テキスト ボックス 194"/>
        <xdr:cNvSpPr txBox="1"/>
      </xdr:nvSpPr>
      <xdr:spPr>
        <a:xfrm>
          <a:off x="3562427" y="1348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25958</xdr:rowOff>
    </xdr:from>
    <xdr:to>
      <xdr:col>4</xdr:col>
      <xdr:colOff>206375</xdr:colOff>
      <xdr:row>78</xdr:row>
      <xdr:rowOff>127558</xdr:rowOff>
    </xdr:to>
    <xdr:sp macro="" textlink="">
      <xdr:nvSpPr>
        <xdr:cNvPr id="196" name="円/楕円 195"/>
        <xdr:cNvSpPr/>
      </xdr:nvSpPr>
      <xdr:spPr>
        <a:xfrm>
          <a:off x="2857500" y="133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118685</xdr:rowOff>
    </xdr:from>
    <xdr:ext cx="469744" cy="259045"/>
    <xdr:sp macro="" textlink="">
      <xdr:nvSpPr>
        <xdr:cNvPr id="197" name="テキスト ボックス 196"/>
        <xdr:cNvSpPr txBox="1"/>
      </xdr:nvSpPr>
      <xdr:spPr>
        <a:xfrm>
          <a:off x="2673427" y="1349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53887</xdr:rowOff>
    </xdr:from>
    <xdr:to>
      <xdr:col>3</xdr:col>
      <xdr:colOff>3175</xdr:colOff>
      <xdr:row>78</xdr:row>
      <xdr:rowOff>155487</xdr:rowOff>
    </xdr:to>
    <xdr:sp macro="" textlink="">
      <xdr:nvSpPr>
        <xdr:cNvPr id="198" name="円/楕円 197"/>
        <xdr:cNvSpPr/>
      </xdr:nvSpPr>
      <xdr:spPr>
        <a:xfrm>
          <a:off x="1968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146614</xdr:rowOff>
    </xdr:from>
    <xdr:ext cx="469744" cy="259045"/>
    <xdr:sp macro="" textlink="">
      <xdr:nvSpPr>
        <xdr:cNvPr id="199" name="テキスト ボックス 198"/>
        <xdr:cNvSpPr txBox="1"/>
      </xdr:nvSpPr>
      <xdr:spPr>
        <a:xfrm>
          <a:off x="1784427"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49085</xdr:rowOff>
    </xdr:from>
    <xdr:to>
      <xdr:col>1</xdr:col>
      <xdr:colOff>485775</xdr:colOff>
      <xdr:row>78</xdr:row>
      <xdr:rowOff>150685</xdr:rowOff>
    </xdr:to>
    <xdr:sp macro="" textlink="">
      <xdr:nvSpPr>
        <xdr:cNvPr id="200" name="円/楕円 199"/>
        <xdr:cNvSpPr/>
      </xdr:nvSpPr>
      <xdr:spPr>
        <a:xfrm>
          <a:off x="10795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141812</xdr:rowOff>
    </xdr:from>
    <xdr:ext cx="469744" cy="259045"/>
    <xdr:sp macro="" textlink="">
      <xdr:nvSpPr>
        <xdr:cNvPr id="201" name="テキスト ボックス 200"/>
        <xdr:cNvSpPr txBox="1"/>
      </xdr:nvSpPr>
      <xdr:spPr>
        <a:xfrm>
          <a:off x="895427" y="1351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3321</xdr:rowOff>
    </xdr:from>
    <xdr:to>
      <xdr:col>6</xdr:col>
      <xdr:colOff>511175</xdr:colOff>
      <xdr:row>93</xdr:row>
      <xdr:rowOff>147473</xdr:rowOff>
    </xdr:to>
    <xdr:cxnSp macro="">
      <xdr:nvCxnSpPr>
        <xdr:cNvPr id="231" name="直線コネクタ 230"/>
        <xdr:cNvCxnSpPr/>
      </xdr:nvCxnSpPr>
      <xdr:spPr>
        <a:xfrm flipV="1">
          <a:off x="3797300" y="15948171"/>
          <a:ext cx="838200" cy="1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147473</xdr:rowOff>
    </xdr:from>
    <xdr:to>
      <xdr:col>5</xdr:col>
      <xdr:colOff>358775</xdr:colOff>
      <xdr:row>93</xdr:row>
      <xdr:rowOff>166142</xdr:rowOff>
    </xdr:to>
    <xdr:cxnSp macro="">
      <xdr:nvCxnSpPr>
        <xdr:cNvPr id="234" name="直線コネクタ 233"/>
        <xdr:cNvCxnSpPr/>
      </xdr:nvCxnSpPr>
      <xdr:spPr>
        <a:xfrm flipV="1">
          <a:off x="2908300" y="1609232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15805</xdr:rowOff>
    </xdr:from>
    <xdr:to>
      <xdr:col>5</xdr:col>
      <xdr:colOff>409575</xdr:colOff>
      <xdr:row>94</xdr:row>
      <xdr:rowOff>117405</xdr:rowOff>
    </xdr:to>
    <xdr:sp macro="" textlink="">
      <xdr:nvSpPr>
        <xdr:cNvPr id="235" name="フローチャート : 判断 234"/>
        <xdr:cNvSpPr/>
      </xdr:nvSpPr>
      <xdr:spPr>
        <a:xfrm>
          <a:off x="3746500" y="161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108532</xdr:rowOff>
    </xdr:from>
    <xdr:ext cx="534377" cy="259045"/>
    <xdr:sp macro="" textlink="">
      <xdr:nvSpPr>
        <xdr:cNvPr id="236" name="テキスト ボックス 235"/>
        <xdr:cNvSpPr txBox="1"/>
      </xdr:nvSpPr>
      <xdr:spPr>
        <a:xfrm>
          <a:off x="3530111" y="162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166142</xdr:rowOff>
    </xdr:from>
    <xdr:to>
      <xdr:col>4</xdr:col>
      <xdr:colOff>155575</xdr:colOff>
      <xdr:row>94</xdr:row>
      <xdr:rowOff>91503</xdr:rowOff>
    </xdr:to>
    <xdr:cxnSp macro="">
      <xdr:nvCxnSpPr>
        <xdr:cNvPr id="237" name="直線コネクタ 236"/>
        <xdr:cNvCxnSpPr/>
      </xdr:nvCxnSpPr>
      <xdr:spPr>
        <a:xfrm flipV="1">
          <a:off x="2019300" y="16110992"/>
          <a:ext cx="889000" cy="9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81348</xdr:rowOff>
    </xdr:from>
    <xdr:ext cx="534377" cy="259045"/>
    <xdr:sp macro="" textlink="">
      <xdr:nvSpPr>
        <xdr:cNvPr id="239" name="テキスト ボックス 238"/>
        <xdr:cNvSpPr txBox="1"/>
      </xdr:nvSpPr>
      <xdr:spPr>
        <a:xfrm>
          <a:off x="2641111"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91503</xdr:rowOff>
    </xdr:from>
    <xdr:to>
      <xdr:col>2</xdr:col>
      <xdr:colOff>638175</xdr:colOff>
      <xdr:row>94</xdr:row>
      <xdr:rowOff>135967</xdr:rowOff>
    </xdr:to>
    <xdr:cxnSp macro="">
      <xdr:nvCxnSpPr>
        <xdr:cNvPr id="240" name="直線コネクタ 239"/>
        <xdr:cNvCxnSpPr/>
      </xdr:nvCxnSpPr>
      <xdr:spPr>
        <a:xfrm flipV="1">
          <a:off x="1130300" y="16207803"/>
          <a:ext cx="889000" cy="4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21989</xdr:rowOff>
    </xdr:from>
    <xdr:ext cx="534377" cy="259045"/>
    <xdr:sp macro="" textlink="">
      <xdr:nvSpPr>
        <xdr:cNvPr id="242" name="テキスト ボックス 241"/>
        <xdr:cNvSpPr txBox="1"/>
      </xdr:nvSpPr>
      <xdr:spPr>
        <a:xfrm>
          <a:off x="1752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48868</xdr:rowOff>
    </xdr:from>
    <xdr:ext cx="534377" cy="259045"/>
    <xdr:sp macro="" textlink="">
      <xdr:nvSpPr>
        <xdr:cNvPr id="244" name="テキスト ボックス 243"/>
        <xdr:cNvSpPr txBox="1"/>
      </xdr:nvSpPr>
      <xdr:spPr>
        <a:xfrm>
          <a:off x="863111" y="165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123971</xdr:rowOff>
    </xdr:from>
    <xdr:to>
      <xdr:col>6</xdr:col>
      <xdr:colOff>561975</xdr:colOff>
      <xdr:row>93</xdr:row>
      <xdr:rowOff>54121</xdr:rowOff>
    </xdr:to>
    <xdr:sp macro="" textlink="">
      <xdr:nvSpPr>
        <xdr:cNvPr id="250" name="円/楕円 249"/>
        <xdr:cNvSpPr/>
      </xdr:nvSpPr>
      <xdr:spPr>
        <a:xfrm>
          <a:off x="4584700" y="158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146848</xdr:rowOff>
    </xdr:from>
    <xdr:ext cx="534377" cy="259045"/>
    <xdr:sp macro="" textlink="">
      <xdr:nvSpPr>
        <xdr:cNvPr id="251" name="扶助費該当値テキスト"/>
        <xdr:cNvSpPr txBox="1"/>
      </xdr:nvSpPr>
      <xdr:spPr>
        <a:xfrm>
          <a:off x="4686300" y="157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96,159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96673</xdr:rowOff>
    </xdr:from>
    <xdr:to>
      <xdr:col>5</xdr:col>
      <xdr:colOff>409575</xdr:colOff>
      <xdr:row>94</xdr:row>
      <xdr:rowOff>26823</xdr:rowOff>
    </xdr:to>
    <xdr:sp macro="" textlink="">
      <xdr:nvSpPr>
        <xdr:cNvPr id="252" name="円/楕円 251"/>
        <xdr:cNvSpPr/>
      </xdr:nvSpPr>
      <xdr:spPr>
        <a:xfrm>
          <a:off x="3746500" y="160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43350</xdr:rowOff>
    </xdr:from>
    <xdr:ext cx="534377" cy="259045"/>
    <xdr:sp macro="" textlink="">
      <xdr:nvSpPr>
        <xdr:cNvPr id="253" name="テキスト ボックス 252"/>
        <xdr:cNvSpPr txBox="1"/>
      </xdr:nvSpPr>
      <xdr:spPr>
        <a:xfrm>
          <a:off x="3530111" y="158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115342</xdr:rowOff>
    </xdr:from>
    <xdr:to>
      <xdr:col>4</xdr:col>
      <xdr:colOff>206375</xdr:colOff>
      <xdr:row>94</xdr:row>
      <xdr:rowOff>45492</xdr:rowOff>
    </xdr:to>
    <xdr:sp macro="" textlink="">
      <xdr:nvSpPr>
        <xdr:cNvPr id="254" name="円/楕円 253"/>
        <xdr:cNvSpPr/>
      </xdr:nvSpPr>
      <xdr:spPr>
        <a:xfrm>
          <a:off x="2857500" y="160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62019</xdr:rowOff>
    </xdr:from>
    <xdr:ext cx="534377" cy="259045"/>
    <xdr:sp macro="" textlink="">
      <xdr:nvSpPr>
        <xdr:cNvPr id="255" name="テキスト ボックス 254"/>
        <xdr:cNvSpPr txBox="1"/>
      </xdr:nvSpPr>
      <xdr:spPr>
        <a:xfrm>
          <a:off x="2641111" y="158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40703</xdr:rowOff>
    </xdr:from>
    <xdr:to>
      <xdr:col>3</xdr:col>
      <xdr:colOff>3175</xdr:colOff>
      <xdr:row>94</xdr:row>
      <xdr:rowOff>142303</xdr:rowOff>
    </xdr:to>
    <xdr:sp macro="" textlink="">
      <xdr:nvSpPr>
        <xdr:cNvPr id="256" name="円/楕円 255"/>
        <xdr:cNvSpPr/>
      </xdr:nvSpPr>
      <xdr:spPr>
        <a:xfrm>
          <a:off x="1968500" y="161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158830</xdr:rowOff>
    </xdr:from>
    <xdr:ext cx="534377" cy="259045"/>
    <xdr:sp macro="" textlink="">
      <xdr:nvSpPr>
        <xdr:cNvPr id="257" name="テキスト ボックス 256"/>
        <xdr:cNvSpPr txBox="1"/>
      </xdr:nvSpPr>
      <xdr:spPr>
        <a:xfrm>
          <a:off x="1752111" y="159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85167</xdr:rowOff>
    </xdr:from>
    <xdr:to>
      <xdr:col>1</xdr:col>
      <xdr:colOff>485775</xdr:colOff>
      <xdr:row>95</xdr:row>
      <xdr:rowOff>15317</xdr:rowOff>
    </xdr:to>
    <xdr:sp macro="" textlink="">
      <xdr:nvSpPr>
        <xdr:cNvPr id="258" name="円/楕円 257"/>
        <xdr:cNvSpPr/>
      </xdr:nvSpPr>
      <xdr:spPr>
        <a:xfrm>
          <a:off x="1079500" y="162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31844</xdr:rowOff>
    </xdr:from>
    <xdr:ext cx="534377" cy="259045"/>
    <xdr:sp macro="" textlink="">
      <xdr:nvSpPr>
        <xdr:cNvPr id="259" name="テキスト ボックス 258"/>
        <xdr:cNvSpPr txBox="1"/>
      </xdr:nvSpPr>
      <xdr:spPr>
        <a:xfrm>
          <a:off x="863111" y="159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126713</xdr:rowOff>
    </xdr:from>
    <xdr:to>
      <xdr:col>15</xdr:col>
      <xdr:colOff>180975</xdr:colOff>
      <xdr:row>36</xdr:row>
      <xdr:rowOff>131002</xdr:rowOff>
    </xdr:to>
    <xdr:cxnSp macro="">
      <xdr:nvCxnSpPr>
        <xdr:cNvPr id="290" name="直線コネクタ 289"/>
        <xdr:cNvCxnSpPr/>
      </xdr:nvCxnSpPr>
      <xdr:spPr>
        <a:xfrm flipV="1">
          <a:off x="9639300" y="6298913"/>
          <a:ext cx="8382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97028</xdr:rowOff>
    </xdr:from>
    <xdr:to>
      <xdr:col>14</xdr:col>
      <xdr:colOff>28575</xdr:colOff>
      <xdr:row>36</xdr:row>
      <xdr:rowOff>131002</xdr:rowOff>
    </xdr:to>
    <xdr:cxnSp macro="">
      <xdr:nvCxnSpPr>
        <xdr:cNvPr id="293" name="直線コネクタ 292"/>
        <xdr:cNvCxnSpPr/>
      </xdr:nvCxnSpPr>
      <xdr:spPr>
        <a:xfrm>
          <a:off x="8750300" y="6269228"/>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11241</xdr:rowOff>
    </xdr:from>
    <xdr:to>
      <xdr:col>14</xdr:col>
      <xdr:colOff>79375</xdr:colOff>
      <xdr:row>35</xdr:row>
      <xdr:rowOff>112841</xdr:rowOff>
    </xdr:to>
    <xdr:sp macro="" textlink="">
      <xdr:nvSpPr>
        <xdr:cNvPr id="294" name="フローチャート : 判断 293"/>
        <xdr:cNvSpPr/>
      </xdr:nvSpPr>
      <xdr:spPr>
        <a:xfrm>
          <a:off x="9588500" y="601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129368</xdr:rowOff>
    </xdr:from>
    <xdr:ext cx="534377" cy="259045"/>
    <xdr:sp macro="" textlink="">
      <xdr:nvSpPr>
        <xdr:cNvPr id="295" name="テキスト ボックス 294"/>
        <xdr:cNvSpPr txBox="1"/>
      </xdr:nvSpPr>
      <xdr:spPr>
        <a:xfrm>
          <a:off x="9372111" y="57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97028</xdr:rowOff>
    </xdr:from>
    <xdr:to>
      <xdr:col>12</xdr:col>
      <xdr:colOff>511175</xdr:colOff>
      <xdr:row>36</xdr:row>
      <xdr:rowOff>136184</xdr:rowOff>
    </xdr:to>
    <xdr:cxnSp macro="">
      <xdr:nvCxnSpPr>
        <xdr:cNvPr id="296" name="直線コネクタ 295"/>
        <xdr:cNvCxnSpPr/>
      </xdr:nvCxnSpPr>
      <xdr:spPr>
        <a:xfrm flipV="1">
          <a:off x="7861300" y="6269228"/>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136184</xdr:rowOff>
    </xdr:from>
    <xdr:to>
      <xdr:col>11</xdr:col>
      <xdr:colOff>307975</xdr:colOff>
      <xdr:row>36</xdr:row>
      <xdr:rowOff>166696</xdr:rowOff>
    </xdr:to>
    <xdr:cxnSp macro="">
      <xdr:nvCxnSpPr>
        <xdr:cNvPr id="299" name="直線コネクタ 298"/>
        <xdr:cNvCxnSpPr/>
      </xdr:nvCxnSpPr>
      <xdr:spPr>
        <a:xfrm flipV="1">
          <a:off x="6972300" y="6308384"/>
          <a:ext cx="8890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75913</xdr:rowOff>
    </xdr:from>
    <xdr:to>
      <xdr:col>15</xdr:col>
      <xdr:colOff>231775</xdr:colOff>
      <xdr:row>37</xdr:row>
      <xdr:rowOff>6063</xdr:rowOff>
    </xdr:to>
    <xdr:sp macro="" textlink="">
      <xdr:nvSpPr>
        <xdr:cNvPr id="309" name="円/楕円 308"/>
        <xdr:cNvSpPr/>
      </xdr:nvSpPr>
      <xdr:spPr>
        <a:xfrm>
          <a:off x="10426700" y="62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54340</xdr:rowOff>
    </xdr:from>
    <xdr:ext cx="534377" cy="259045"/>
    <xdr:sp macro="" textlink="">
      <xdr:nvSpPr>
        <xdr:cNvPr id="310" name="補助費等該当値テキスト"/>
        <xdr:cNvSpPr txBox="1"/>
      </xdr:nvSpPr>
      <xdr:spPr>
        <a:xfrm>
          <a:off x="10528300" y="6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80202</xdr:rowOff>
    </xdr:from>
    <xdr:to>
      <xdr:col>14</xdr:col>
      <xdr:colOff>79375</xdr:colOff>
      <xdr:row>37</xdr:row>
      <xdr:rowOff>10352</xdr:rowOff>
    </xdr:to>
    <xdr:sp macro="" textlink="">
      <xdr:nvSpPr>
        <xdr:cNvPr id="311" name="円/楕円 310"/>
        <xdr:cNvSpPr/>
      </xdr:nvSpPr>
      <xdr:spPr>
        <a:xfrm>
          <a:off x="9588500" y="62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1479</xdr:rowOff>
    </xdr:from>
    <xdr:ext cx="534377" cy="259045"/>
    <xdr:sp macro="" textlink="">
      <xdr:nvSpPr>
        <xdr:cNvPr id="312" name="テキスト ボックス 311"/>
        <xdr:cNvSpPr txBox="1"/>
      </xdr:nvSpPr>
      <xdr:spPr>
        <a:xfrm>
          <a:off x="9372111" y="63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46228</xdr:rowOff>
    </xdr:from>
    <xdr:to>
      <xdr:col>12</xdr:col>
      <xdr:colOff>561975</xdr:colOff>
      <xdr:row>36</xdr:row>
      <xdr:rowOff>147828</xdr:rowOff>
    </xdr:to>
    <xdr:sp macro="" textlink="">
      <xdr:nvSpPr>
        <xdr:cNvPr id="313" name="円/楕円 312"/>
        <xdr:cNvSpPr/>
      </xdr:nvSpPr>
      <xdr:spPr>
        <a:xfrm>
          <a:off x="8699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138955</xdr:rowOff>
    </xdr:from>
    <xdr:ext cx="534377" cy="259045"/>
    <xdr:sp macro="" textlink="">
      <xdr:nvSpPr>
        <xdr:cNvPr id="314" name="テキスト ボックス 313"/>
        <xdr:cNvSpPr txBox="1"/>
      </xdr:nvSpPr>
      <xdr:spPr>
        <a:xfrm>
          <a:off x="8483111"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85384</xdr:rowOff>
    </xdr:from>
    <xdr:to>
      <xdr:col>11</xdr:col>
      <xdr:colOff>358775</xdr:colOff>
      <xdr:row>37</xdr:row>
      <xdr:rowOff>15534</xdr:rowOff>
    </xdr:to>
    <xdr:sp macro="" textlink="">
      <xdr:nvSpPr>
        <xdr:cNvPr id="315" name="円/楕円 314"/>
        <xdr:cNvSpPr/>
      </xdr:nvSpPr>
      <xdr:spPr>
        <a:xfrm>
          <a:off x="7810500" y="62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6661</xdr:rowOff>
    </xdr:from>
    <xdr:ext cx="534377" cy="259045"/>
    <xdr:sp macro="" textlink="">
      <xdr:nvSpPr>
        <xdr:cNvPr id="316" name="テキスト ボックス 315"/>
        <xdr:cNvSpPr txBox="1"/>
      </xdr:nvSpPr>
      <xdr:spPr>
        <a:xfrm>
          <a:off x="7594111" y="63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115896</xdr:rowOff>
    </xdr:from>
    <xdr:to>
      <xdr:col>10</xdr:col>
      <xdr:colOff>155575</xdr:colOff>
      <xdr:row>37</xdr:row>
      <xdr:rowOff>46046</xdr:rowOff>
    </xdr:to>
    <xdr:sp macro="" textlink="">
      <xdr:nvSpPr>
        <xdr:cNvPr id="317" name="円/楕円 316"/>
        <xdr:cNvSpPr/>
      </xdr:nvSpPr>
      <xdr:spPr>
        <a:xfrm>
          <a:off x="6921500" y="62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37173</xdr:rowOff>
    </xdr:from>
    <xdr:ext cx="534377" cy="259045"/>
    <xdr:sp macro="" textlink="">
      <xdr:nvSpPr>
        <xdr:cNvPr id="318" name="テキスト ボックス 317"/>
        <xdr:cNvSpPr txBox="1"/>
      </xdr:nvSpPr>
      <xdr:spPr>
        <a:xfrm>
          <a:off x="6705111" y="63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74010</xdr:rowOff>
    </xdr:from>
    <xdr:to>
      <xdr:col>15</xdr:col>
      <xdr:colOff>180975</xdr:colOff>
      <xdr:row>58</xdr:row>
      <xdr:rowOff>155467</xdr:rowOff>
    </xdr:to>
    <xdr:cxnSp macro="">
      <xdr:nvCxnSpPr>
        <xdr:cNvPr id="349" name="直線コネクタ 348"/>
        <xdr:cNvCxnSpPr/>
      </xdr:nvCxnSpPr>
      <xdr:spPr>
        <a:xfrm>
          <a:off x="9639300" y="10018110"/>
          <a:ext cx="8382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74010</xdr:rowOff>
    </xdr:from>
    <xdr:to>
      <xdr:col>14</xdr:col>
      <xdr:colOff>28575</xdr:colOff>
      <xdr:row>58</xdr:row>
      <xdr:rowOff>149184</xdr:rowOff>
    </xdr:to>
    <xdr:cxnSp macro="">
      <xdr:nvCxnSpPr>
        <xdr:cNvPr id="352" name="直線コネクタ 351"/>
        <xdr:cNvCxnSpPr/>
      </xdr:nvCxnSpPr>
      <xdr:spPr>
        <a:xfrm flipV="1">
          <a:off x="8750300" y="10018110"/>
          <a:ext cx="889000" cy="7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75880</xdr:rowOff>
    </xdr:from>
    <xdr:to>
      <xdr:col>14</xdr:col>
      <xdr:colOff>79375</xdr:colOff>
      <xdr:row>59</xdr:row>
      <xdr:rowOff>6030</xdr:rowOff>
    </xdr:to>
    <xdr:sp macro="" textlink="">
      <xdr:nvSpPr>
        <xdr:cNvPr id="353" name="フローチャート : 判断 352"/>
        <xdr:cNvSpPr/>
      </xdr:nvSpPr>
      <xdr:spPr>
        <a:xfrm>
          <a:off x="9588500" y="100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168607</xdr:rowOff>
    </xdr:from>
    <xdr:ext cx="534377" cy="259045"/>
    <xdr:sp macro="" textlink="">
      <xdr:nvSpPr>
        <xdr:cNvPr id="354" name="テキスト ボックス 353"/>
        <xdr:cNvSpPr txBox="1"/>
      </xdr:nvSpPr>
      <xdr:spPr>
        <a:xfrm>
          <a:off x="9372111" y="1011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149184</xdr:rowOff>
    </xdr:from>
    <xdr:to>
      <xdr:col>12</xdr:col>
      <xdr:colOff>511175</xdr:colOff>
      <xdr:row>59</xdr:row>
      <xdr:rowOff>432</xdr:rowOff>
    </xdr:to>
    <xdr:cxnSp macro="">
      <xdr:nvCxnSpPr>
        <xdr:cNvPr id="355" name="直線コネクタ 354"/>
        <xdr:cNvCxnSpPr/>
      </xdr:nvCxnSpPr>
      <xdr:spPr>
        <a:xfrm flipV="1">
          <a:off x="7861300" y="10093284"/>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149544</xdr:rowOff>
    </xdr:from>
    <xdr:to>
      <xdr:col>11</xdr:col>
      <xdr:colOff>307975</xdr:colOff>
      <xdr:row>59</xdr:row>
      <xdr:rowOff>432</xdr:rowOff>
    </xdr:to>
    <xdr:cxnSp macro="">
      <xdr:nvCxnSpPr>
        <xdr:cNvPr id="358" name="直線コネクタ 357"/>
        <xdr:cNvCxnSpPr/>
      </xdr:nvCxnSpPr>
      <xdr:spPr>
        <a:xfrm>
          <a:off x="6972300" y="10093644"/>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25707</xdr:rowOff>
    </xdr:from>
    <xdr:ext cx="534377" cy="259045"/>
    <xdr:sp macro="" textlink="">
      <xdr:nvSpPr>
        <xdr:cNvPr id="362" name="テキスト ボックス 361"/>
        <xdr:cNvSpPr txBox="1"/>
      </xdr:nvSpPr>
      <xdr:spPr>
        <a:xfrm>
          <a:off x="6705111" y="1014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104667</xdr:rowOff>
    </xdr:from>
    <xdr:to>
      <xdr:col>15</xdr:col>
      <xdr:colOff>231775</xdr:colOff>
      <xdr:row>59</xdr:row>
      <xdr:rowOff>34817</xdr:rowOff>
    </xdr:to>
    <xdr:sp macro="" textlink="">
      <xdr:nvSpPr>
        <xdr:cNvPr id="368" name="円/楕円 367"/>
        <xdr:cNvSpPr/>
      </xdr:nvSpPr>
      <xdr:spPr>
        <a:xfrm>
          <a:off x="10426700" y="100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64044</xdr:rowOff>
    </xdr:from>
    <xdr:ext cx="534377" cy="259045"/>
    <xdr:sp macro="" textlink="">
      <xdr:nvSpPr>
        <xdr:cNvPr id="369" name="普通建設事業費該当値テキスト"/>
        <xdr:cNvSpPr txBox="1"/>
      </xdr:nvSpPr>
      <xdr:spPr>
        <a:xfrm>
          <a:off x="10528300" y="98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23210</xdr:rowOff>
    </xdr:from>
    <xdr:to>
      <xdr:col>14</xdr:col>
      <xdr:colOff>79375</xdr:colOff>
      <xdr:row>58</xdr:row>
      <xdr:rowOff>124810</xdr:rowOff>
    </xdr:to>
    <xdr:sp macro="" textlink="">
      <xdr:nvSpPr>
        <xdr:cNvPr id="370" name="円/楕円 369"/>
        <xdr:cNvSpPr/>
      </xdr:nvSpPr>
      <xdr:spPr>
        <a:xfrm>
          <a:off x="9588500" y="99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141337</xdr:rowOff>
    </xdr:from>
    <xdr:ext cx="599010" cy="259045"/>
    <xdr:sp macro="" textlink="">
      <xdr:nvSpPr>
        <xdr:cNvPr id="371" name="テキスト ボックス 370"/>
        <xdr:cNvSpPr txBox="1"/>
      </xdr:nvSpPr>
      <xdr:spPr>
        <a:xfrm>
          <a:off x="9339794" y="974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98384</xdr:rowOff>
    </xdr:from>
    <xdr:to>
      <xdr:col>12</xdr:col>
      <xdr:colOff>561975</xdr:colOff>
      <xdr:row>59</xdr:row>
      <xdr:rowOff>28534</xdr:rowOff>
    </xdr:to>
    <xdr:sp macro="" textlink="">
      <xdr:nvSpPr>
        <xdr:cNvPr id="372" name="円/楕円 371"/>
        <xdr:cNvSpPr/>
      </xdr:nvSpPr>
      <xdr:spPr>
        <a:xfrm>
          <a:off x="8699500" y="100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19661</xdr:rowOff>
    </xdr:from>
    <xdr:ext cx="534377" cy="259045"/>
    <xdr:sp macro="" textlink="">
      <xdr:nvSpPr>
        <xdr:cNvPr id="373" name="テキスト ボックス 372"/>
        <xdr:cNvSpPr txBox="1"/>
      </xdr:nvSpPr>
      <xdr:spPr>
        <a:xfrm>
          <a:off x="8483111" y="101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121082</xdr:rowOff>
    </xdr:from>
    <xdr:to>
      <xdr:col>11</xdr:col>
      <xdr:colOff>358775</xdr:colOff>
      <xdr:row>59</xdr:row>
      <xdr:rowOff>51232</xdr:rowOff>
    </xdr:to>
    <xdr:sp macro="" textlink="">
      <xdr:nvSpPr>
        <xdr:cNvPr id="374" name="円/楕円 373"/>
        <xdr:cNvSpPr/>
      </xdr:nvSpPr>
      <xdr:spPr>
        <a:xfrm>
          <a:off x="7810500" y="100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42359</xdr:rowOff>
    </xdr:from>
    <xdr:ext cx="534377" cy="259045"/>
    <xdr:sp macro="" textlink="">
      <xdr:nvSpPr>
        <xdr:cNvPr id="375" name="テキスト ボックス 374"/>
        <xdr:cNvSpPr txBox="1"/>
      </xdr:nvSpPr>
      <xdr:spPr>
        <a:xfrm>
          <a:off x="7594111" y="101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98744</xdr:rowOff>
    </xdr:from>
    <xdr:to>
      <xdr:col>10</xdr:col>
      <xdr:colOff>155575</xdr:colOff>
      <xdr:row>59</xdr:row>
      <xdr:rowOff>28894</xdr:rowOff>
    </xdr:to>
    <xdr:sp macro="" textlink="">
      <xdr:nvSpPr>
        <xdr:cNvPr id="376" name="円/楕円 375"/>
        <xdr:cNvSpPr/>
      </xdr:nvSpPr>
      <xdr:spPr>
        <a:xfrm>
          <a:off x="6921500" y="100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45421</xdr:rowOff>
    </xdr:from>
    <xdr:ext cx="534377" cy="259045"/>
    <xdr:sp macro="" textlink="">
      <xdr:nvSpPr>
        <xdr:cNvPr id="377" name="テキスト ボックス 376"/>
        <xdr:cNvSpPr txBox="1"/>
      </xdr:nvSpPr>
      <xdr:spPr>
        <a:xfrm>
          <a:off x="6705111" y="98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97667</xdr:rowOff>
    </xdr:from>
    <xdr:to>
      <xdr:col>15</xdr:col>
      <xdr:colOff>180975</xdr:colOff>
      <xdr:row>79</xdr:row>
      <xdr:rowOff>98862</xdr:rowOff>
    </xdr:to>
    <xdr:cxnSp macro="">
      <xdr:nvCxnSpPr>
        <xdr:cNvPr id="408" name="直線コネクタ 407"/>
        <xdr:cNvCxnSpPr/>
      </xdr:nvCxnSpPr>
      <xdr:spPr>
        <a:xfrm flipV="1">
          <a:off x="9639300" y="13642217"/>
          <a:ext cx="8382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37854</xdr:rowOff>
    </xdr:from>
    <xdr:to>
      <xdr:col>14</xdr:col>
      <xdr:colOff>28575</xdr:colOff>
      <xdr:row>79</xdr:row>
      <xdr:rowOff>98862</xdr:rowOff>
    </xdr:to>
    <xdr:cxnSp macro="">
      <xdr:nvCxnSpPr>
        <xdr:cNvPr id="411" name="直線コネクタ 410"/>
        <xdr:cNvCxnSpPr/>
      </xdr:nvCxnSpPr>
      <xdr:spPr>
        <a:xfrm>
          <a:off x="8750300" y="13582404"/>
          <a:ext cx="889000" cy="6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141760</xdr:rowOff>
    </xdr:from>
    <xdr:to>
      <xdr:col>14</xdr:col>
      <xdr:colOff>79375</xdr:colOff>
      <xdr:row>79</xdr:row>
      <xdr:rowOff>71910</xdr:rowOff>
    </xdr:to>
    <xdr:sp macro="" textlink="">
      <xdr:nvSpPr>
        <xdr:cNvPr id="412" name="フローチャート : 判断 411"/>
        <xdr:cNvSpPr/>
      </xdr:nvSpPr>
      <xdr:spPr>
        <a:xfrm>
          <a:off x="9588500" y="135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88437</xdr:rowOff>
    </xdr:from>
    <xdr:ext cx="534377" cy="259045"/>
    <xdr:sp macro="" textlink="">
      <xdr:nvSpPr>
        <xdr:cNvPr id="413" name="テキスト ボックス 412"/>
        <xdr:cNvSpPr txBox="1"/>
      </xdr:nvSpPr>
      <xdr:spPr>
        <a:xfrm>
          <a:off x="9372111" y="132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82314</xdr:rowOff>
    </xdr:from>
    <xdr:ext cx="534377" cy="259045"/>
    <xdr:sp macro="" textlink="">
      <xdr:nvSpPr>
        <xdr:cNvPr id="415" name="テキスト ボックス 414"/>
        <xdr:cNvSpPr txBox="1"/>
      </xdr:nvSpPr>
      <xdr:spPr>
        <a:xfrm>
          <a:off x="8483111" y="1362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46867</xdr:rowOff>
    </xdr:from>
    <xdr:to>
      <xdr:col>15</xdr:col>
      <xdr:colOff>231775</xdr:colOff>
      <xdr:row>79</xdr:row>
      <xdr:rowOff>148467</xdr:rowOff>
    </xdr:to>
    <xdr:sp macro="" textlink="">
      <xdr:nvSpPr>
        <xdr:cNvPr id="421" name="円/楕円 420"/>
        <xdr:cNvSpPr/>
      </xdr:nvSpPr>
      <xdr:spPr>
        <a:xfrm>
          <a:off x="10426700" y="135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378565" cy="259045"/>
    <xdr:sp macro="" textlink="">
      <xdr:nvSpPr>
        <xdr:cNvPr id="422" name="普通建設事業費 （ うち新規整備　）該当値テキスト"/>
        <xdr:cNvSpPr txBox="1"/>
      </xdr:nvSpPr>
      <xdr:spPr>
        <a:xfrm>
          <a:off x="10528300" y="13535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48062</xdr:rowOff>
    </xdr:from>
    <xdr:to>
      <xdr:col>14</xdr:col>
      <xdr:colOff>79375</xdr:colOff>
      <xdr:row>79</xdr:row>
      <xdr:rowOff>149662</xdr:rowOff>
    </xdr:to>
    <xdr:sp macro="" textlink="">
      <xdr:nvSpPr>
        <xdr:cNvPr id="423" name="円/楕円 422"/>
        <xdr:cNvSpPr/>
      </xdr:nvSpPr>
      <xdr:spPr>
        <a:xfrm>
          <a:off x="9588500" y="135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140789</xdr:rowOff>
    </xdr:from>
    <xdr:ext cx="313932" cy="259045"/>
    <xdr:sp macro="" textlink="">
      <xdr:nvSpPr>
        <xdr:cNvPr id="424" name="テキスト ボックス 423"/>
        <xdr:cNvSpPr txBox="1"/>
      </xdr:nvSpPr>
      <xdr:spPr>
        <a:xfrm>
          <a:off x="9482333" y="13685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158504</xdr:rowOff>
    </xdr:from>
    <xdr:to>
      <xdr:col>12</xdr:col>
      <xdr:colOff>561975</xdr:colOff>
      <xdr:row>79</xdr:row>
      <xdr:rowOff>88654</xdr:rowOff>
    </xdr:to>
    <xdr:sp macro="" textlink="">
      <xdr:nvSpPr>
        <xdr:cNvPr id="425" name="円/楕円 424"/>
        <xdr:cNvSpPr/>
      </xdr:nvSpPr>
      <xdr:spPr>
        <a:xfrm>
          <a:off x="8699500" y="135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105181</xdr:rowOff>
    </xdr:from>
    <xdr:ext cx="534377" cy="259045"/>
    <xdr:sp macro="" textlink="">
      <xdr:nvSpPr>
        <xdr:cNvPr id="426" name="テキスト ボックス 425"/>
        <xdr:cNvSpPr txBox="1"/>
      </xdr:nvSpPr>
      <xdr:spPr>
        <a:xfrm>
          <a:off x="8483111" y="1330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148171</xdr:rowOff>
    </xdr:from>
    <xdr:to>
      <xdr:col>15</xdr:col>
      <xdr:colOff>180975</xdr:colOff>
      <xdr:row>95</xdr:row>
      <xdr:rowOff>47994</xdr:rowOff>
    </xdr:to>
    <xdr:cxnSp macro="">
      <xdr:nvCxnSpPr>
        <xdr:cNvPr id="455" name="直線コネクタ 454"/>
        <xdr:cNvCxnSpPr/>
      </xdr:nvCxnSpPr>
      <xdr:spPr>
        <a:xfrm>
          <a:off x="9639300" y="15750121"/>
          <a:ext cx="838200" cy="5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148171</xdr:rowOff>
    </xdr:from>
    <xdr:to>
      <xdr:col>14</xdr:col>
      <xdr:colOff>28575</xdr:colOff>
      <xdr:row>98</xdr:row>
      <xdr:rowOff>8598</xdr:rowOff>
    </xdr:to>
    <xdr:cxnSp macro="">
      <xdr:nvCxnSpPr>
        <xdr:cNvPr id="458" name="直線コネクタ 457"/>
        <xdr:cNvCxnSpPr/>
      </xdr:nvCxnSpPr>
      <xdr:spPr>
        <a:xfrm flipV="1">
          <a:off x="8750300" y="15750121"/>
          <a:ext cx="889000" cy="10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31038</xdr:rowOff>
    </xdr:from>
    <xdr:to>
      <xdr:col>14</xdr:col>
      <xdr:colOff>79375</xdr:colOff>
      <xdr:row>97</xdr:row>
      <xdr:rowOff>132638</xdr:rowOff>
    </xdr:to>
    <xdr:sp macro="" textlink="">
      <xdr:nvSpPr>
        <xdr:cNvPr id="459" name="フローチャート : 判断 458"/>
        <xdr:cNvSpPr/>
      </xdr:nvSpPr>
      <xdr:spPr>
        <a:xfrm>
          <a:off x="9588500" y="1666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123765</xdr:rowOff>
    </xdr:from>
    <xdr:ext cx="534377" cy="259045"/>
    <xdr:sp macro="" textlink="">
      <xdr:nvSpPr>
        <xdr:cNvPr id="460" name="テキスト ボックス 459"/>
        <xdr:cNvSpPr txBox="1"/>
      </xdr:nvSpPr>
      <xdr:spPr>
        <a:xfrm>
          <a:off x="9372111" y="167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26052</xdr:rowOff>
    </xdr:from>
    <xdr:ext cx="534377" cy="259045"/>
    <xdr:sp macro="" textlink="">
      <xdr:nvSpPr>
        <xdr:cNvPr id="462" name="テキスト ボックス 461"/>
        <xdr:cNvSpPr txBox="1"/>
      </xdr:nvSpPr>
      <xdr:spPr>
        <a:xfrm>
          <a:off x="8483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168644</xdr:rowOff>
    </xdr:from>
    <xdr:to>
      <xdr:col>15</xdr:col>
      <xdr:colOff>231775</xdr:colOff>
      <xdr:row>95</xdr:row>
      <xdr:rowOff>98794</xdr:rowOff>
    </xdr:to>
    <xdr:sp macro="" textlink="">
      <xdr:nvSpPr>
        <xdr:cNvPr id="468" name="円/楕円 467"/>
        <xdr:cNvSpPr/>
      </xdr:nvSpPr>
      <xdr:spPr>
        <a:xfrm>
          <a:off x="10426700" y="162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20071</xdr:rowOff>
    </xdr:from>
    <xdr:ext cx="534377" cy="259045"/>
    <xdr:sp macro="" textlink="">
      <xdr:nvSpPr>
        <xdr:cNvPr id="469" name="普通建設事業費 （ うち更新整備　）該当値テキスト"/>
        <xdr:cNvSpPr txBox="1"/>
      </xdr:nvSpPr>
      <xdr:spPr>
        <a:xfrm>
          <a:off x="10528300" y="161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53,721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97371</xdr:rowOff>
    </xdr:from>
    <xdr:to>
      <xdr:col>14</xdr:col>
      <xdr:colOff>79375</xdr:colOff>
      <xdr:row>92</xdr:row>
      <xdr:rowOff>27521</xdr:rowOff>
    </xdr:to>
    <xdr:sp macro="" textlink="">
      <xdr:nvSpPr>
        <xdr:cNvPr id="470" name="円/楕円 469"/>
        <xdr:cNvSpPr/>
      </xdr:nvSpPr>
      <xdr:spPr>
        <a:xfrm>
          <a:off x="9588500" y="156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44048</xdr:rowOff>
    </xdr:from>
    <xdr:ext cx="534377" cy="259045"/>
    <xdr:sp macro="" textlink="">
      <xdr:nvSpPr>
        <xdr:cNvPr id="471" name="テキスト ボックス 470"/>
        <xdr:cNvSpPr txBox="1"/>
      </xdr:nvSpPr>
      <xdr:spPr>
        <a:xfrm>
          <a:off x="9372111" y="154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129248</xdr:rowOff>
    </xdr:from>
    <xdr:to>
      <xdr:col>12</xdr:col>
      <xdr:colOff>561975</xdr:colOff>
      <xdr:row>98</xdr:row>
      <xdr:rowOff>59398</xdr:rowOff>
    </xdr:to>
    <xdr:sp macro="" textlink="">
      <xdr:nvSpPr>
        <xdr:cNvPr id="472" name="円/楕円 471"/>
        <xdr:cNvSpPr/>
      </xdr:nvSpPr>
      <xdr:spPr>
        <a:xfrm>
          <a:off x="8699500" y="167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50525</xdr:rowOff>
    </xdr:from>
    <xdr:ext cx="534377" cy="259045"/>
    <xdr:sp macro="" textlink="">
      <xdr:nvSpPr>
        <xdr:cNvPr id="473" name="テキスト ボックス 472"/>
        <xdr:cNvSpPr txBox="1"/>
      </xdr:nvSpPr>
      <xdr:spPr>
        <a:xfrm>
          <a:off x="8483111" y="168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31565</xdr:rowOff>
    </xdr:from>
    <xdr:to>
      <xdr:col>23</xdr:col>
      <xdr:colOff>517525</xdr:colOff>
      <xdr:row>39</xdr:row>
      <xdr:rowOff>41585</xdr:rowOff>
    </xdr:to>
    <xdr:cxnSp macro="">
      <xdr:nvCxnSpPr>
        <xdr:cNvPr id="502" name="直線コネクタ 501"/>
        <xdr:cNvCxnSpPr/>
      </xdr:nvCxnSpPr>
      <xdr:spPr>
        <a:xfrm flipV="1">
          <a:off x="15481300" y="6718115"/>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41154</xdr:rowOff>
    </xdr:from>
    <xdr:to>
      <xdr:col>22</xdr:col>
      <xdr:colOff>365125</xdr:colOff>
      <xdr:row>39</xdr:row>
      <xdr:rowOff>41585</xdr:rowOff>
    </xdr:to>
    <xdr:cxnSp macro="">
      <xdr:nvCxnSpPr>
        <xdr:cNvPr id="505" name="直線コネクタ 504"/>
        <xdr:cNvCxnSpPr/>
      </xdr:nvCxnSpPr>
      <xdr:spPr>
        <a:xfrm>
          <a:off x="14592300" y="672770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155674</xdr:rowOff>
    </xdr:from>
    <xdr:to>
      <xdr:col>22</xdr:col>
      <xdr:colOff>415925</xdr:colOff>
      <xdr:row>39</xdr:row>
      <xdr:rowOff>85824</xdr:rowOff>
    </xdr:to>
    <xdr:sp macro="" textlink="">
      <xdr:nvSpPr>
        <xdr:cNvPr id="506" name="フローチャート : 判断 505"/>
        <xdr:cNvSpPr/>
      </xdr:nvSpPr>
      <xdr:spPr>
        <a:xfrm>
          <a:off x="15430500" y="667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102351</xdr:rowOff>
    </xdr:from>
    <xdr:ext cx="469744" cy="259045"/>
    <xdr:sp macro="" textlink="">
      <xdr:nvSpPr>
        <xdr:cNvPr id="507" name="テキスト ボックス 506"/>
        <xdr:cNvSpPr txBox="1"/>
      </xdr:nvSpPr>
      <xdr:spPr>
        <a:xfrm>
          <a:off x="15246427" y="644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41154</xdr:rowOff>
    </xdr:from>
    <xdr:to>
      <xdr:col>21</xdr:col>
      <xdr:colOff>161925</xdr:colOff>
      <xdr:row>39</xdr:row>
      <xdr:rowOff>42015</xdr:rowOff>
    </xdr:to>
    <xdr:cxnSp macro="">
      <xdr:nvCxnSpPr>
        <xdr:cNvPr id="508" name="直線コネクタ 507"/>
        <xdr:cNvCxnSpPr/>
      </xdr:nvCxnSpPr>
      <xdr:spPr>
        <a:xfrm flipV="1">
          <a:off x="13703300" y="6727704"/>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42015</xdr:rowOff>
    </xdr:from>
    <xdr:to>
      <xdr:col>19</xdr:col>
      <xdr:colOff>644525</xdr:colOff>
      <xdr:row>39</xdr:row>
      <xdr:rowOff>42190</xdr:rowOff>
    </xdr:to>
    <xdr:cxnSp macro="">
      <xdr:nvCxnSpPr>
        <xdr:cNvPr id="511" name="直線コネクタ 510"/>
        <xdr:cNvCxnSpPr/>
      </xdr:nvCxnSpPr>
      <xdr:spPr>
        <a:xfrm flipV="1">
          <a:off x="12814300" y="6728565"/>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152215</xdr:rowOff>
    </xdr:from>
    <xdr:to>
      <xdr:col>23</xdr:col>
      <xdr:colOff>568325</xdr:colOff>
      <xdr:row>39</xdr:row>
      <xdr:rowOff>82365</xdr:rowOff>
    </xdr:to>
    <xdr:sp macro="" textlink="">
      <xdr:nvSpPr>
        <xdr:cNvPr id="521" name="円/楕円 520"/>
        <xdr:cNvSpPr/>
      </xdr:nvSpPr>
      <xdr:spPr>
        <a:xfrm>
          <a:off x="16268700" y="66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111592</xdr:rowOff>
    </xdr:from>
    <xdr:ext cx="469744" cy="259045"/>
    <xdr:sp macro="" textlink="">
      <xdr:nvSpPr>
        <xdr:cNvPr id="522" name="災害復旧事業費該当値テキスト"/>
        <xdr:cNvSpPr txBox="1"/>
      </xdr:nvSpPr>
      <xdr:spPr>
        <a:xfrm>
          <a:off x="16370300" y="64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162235</xdr:rowOff>
    </xdr:from>
    <xdr:to>
      <xdr:col>22</xdr:col>
      <xdr:colOff>415925</xdr:colOff>
      <xdr:row>39</xdr:row>
      <xdr:rowOff>92385</xdr:rowOff>
    </xdr:to>
    <xdr:sp macro="" textlink="">
      <xdr:nvSpPr>
        <xdr:cNvPr id="523" name="円/楕円 522"/>
        <xdr:cNvSpPr/>
      </xdr:nvSpPr>
      <xdr:spPr>
        <a:xfrm>
          <a:off x="15430500" y="66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83512</xdr:rowOff>
    </xdr:from>
    <xdr:ext cx="378565" cy="259045"/>
    <xdr:sp macro="" textlink="">
      <xdr:nvSpPr>
        <xdr:cNvPr id="524" name="テキスト ボックス 523"/>
        <xdr:cNvSpPr txBox="1"/>
      </xdr:nvSpPr>
      <xdr:spPr>
        <a:xfrm>
          <a:off x="15292017" y="677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161804</xdr:rowOff>
    </xdr:from>
    <xdr:to>
      <xdr:col>21</xdr:col>
      <xdr:colOff>212725</xdr:colOff>
      <xdr:row>39</xdr:row>
      <xdr:rowOff>91954</xdr:rowOff>
    </xdr:to>
    <xdr:sp macro="" textlink="">
      <xdr:nvSpPr>
        <xdr:cNvPr id="525" name="円/楕円 524"/>
        <xdr:cNvSpPr/>
      </xdr:nvSpPr>
      <xdr:spPr>
        <a:xfrm>
          <a:off x="14541500" y="66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83081</xdr:rowOff>
    </xdr:from>
    <xdr:ext cx="378565" cy="259045"/>
    <xdr:sp macro="" textlink="">
      <xdr:nvSpPr>
        <xdr:cNvPr id="526" name="テキスト ボックス 525"/>
        <xdr:cNvSpPr txBox="1"/>
      </xdr:nvSpPr>
      <xdr:spPr>
        <a:xfrm>
          <a:off x="14403017" y="676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162665</xdr:rowOff>
    </xdr:from>
    <xdr:to>
      <xdr:col>20</xdr:col>
      <xdr:colOff>9525</xdr:colOff>
      <xdr:row>39</xdr:row>
      <xdr:rowOff>92815</xdr:rowOff>
    </xdr:to>
    <xdr:sp macro="" textlink="">
      <xdr:nvSpPr>
        <xdr:cNvPr id="527" name="円/楕円 526"/>
        <xdr:cNvSpPr/>
      </xdr:nvSpPr>
      <xdr:spPr>
        <a:xfrm>
          <a:off x="13652500" y="66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83942</xdr:rowOff>
    </xdr:from>
    <xdr:ext cx="378565" cy="259045"/>
    <xdr:sp macro="" textlink="">
      <xdr:nvSpPr>
        <xdr:cNvPr id="528" name="テキスト ボックス 527"/>
        <xdr:cNvSpPr txBox="1"/>
      </xdr:nvSpPr>
      <xdr:spPr>
        <a:xfrm>
          <a:off x="13514017" y="677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162840</xdr:rowOff>
    </xdr:from>
    <xdr:to>
      <xdr:col>18</xdr:col>
      <xdr:colOff>492125</xdr:colOff>
      <xdr:row>39</xdr:row>
      <xdr:rowOff>92990</xdr:rowOff>
    </xdr:to>
    <xdr:sp macro="" textlink="">
      <xdr:nvSpPr>
        <xdr:cNvPr id="529" name="円/楕円 528"/>
        <xdr:cNvSpPr/>
      </xdr:nvSpPr>
      <xdr:spPr>
        <a:xfrm>
          <a:off x="12763500" y="6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84117</xdr:rowOff>
    </xdr:from>
    <xdr:ext cx="378565" cy="259045"/>
    <xdr:sp macro="" textlink="">
      <xdr:nvSpPr>
        <xdr:cNvPr id="530" name="テキスト ボックス 529"/>
        <xdr:cNvSpPr txBox="1"/>
      </xdr:nvSpPr>
      <xdr:spPr>
        <a:xfrm>
          <a:off x="12625017" y="67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61149</xdr:rowOff>
    </xdr:from>
    <xdr:to>
      <xdr:col>23</xdr:col>
      <xdr:colOff>517525</xdr:colOff>
      <xdr:row>75</xdr:row>
      <xdr:rowOff>72524</xdr:rowOff>
    </xdr:to>
    <xdr:cxnSp macro="">
      <xdr:nvCxnSpPr>
        <xdr:cNvPr id="610" name="直線コネクタ 609"/>
        <xdr:cNvCxnSpPr/>
      </xdr:nvCxnSpPr>
      <xdr:spPr>
        <a:xfrm>
          <a:off x="15481300" y="12919899"/>
          <a:ext cx="8382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54301</xdr:rowOff>
    </xdr:from>
    <xdr:to>
      <xdr:col>22</xdr:col>
      <xdr:colOff>365125</xdr:colOff>
      <xdr:row>75</xdr:row>
      <xdr:rowOff>61149</xdr:rowOff>
    </xdr:to>
    <xdr:cxnSp macro="">
      <xdr:nvCxnSpPr>
        <xdr:cNvPr id="613" name="直線コネクタ 612"/>
        <xdr:cNvCxnSpPr/>
      </xdr:nvCxnSpPr>
      <xdr:spPr>
        <a:xfrm>
          <a:off x="14592300" y="12913051"/>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14267</xdr:rowOff>
    </xdr:from>
    <xdr:to>
      <xdr:col>22</xdr:col>
      <xdr:colOff>415925</xdr:colOff>
      <xdr:row>75</xdr:row>
      <xdr:rowOff>115867</xdr:rowOff>
    </xdr:to>
    <xdr:sp macro="" textlink="">
      <xdr:nvSpPr>
        <xdr:cNvPr id="614" name="フローチャート : 判断 613"/>
        <xdr:cNvSpPr/>
      </xdr:nvSpPr>
      <xdr:spPr>
        <a:xfrm>
          <a:off x="15430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106994</xdr:rowOff>
    </xdr:from>
    <xdr:ext cx="534377" cy="259045"/>
    <xdr:sp macro="" textlink="">
      <xdr:nvSpPr>
        <xdr:cNvPr id="615" name="テキスト ボックス 614"/>
        <xdr:cNvSpPr txBox="1"/>
      </xdr:nvSpPr>
      <xdr:spPr>
        <a:xfrm>
          <a:off x="15214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46072</xdr:rowOff>
    </xdr:from>
    <xdr:to>
      <xdr:col>21</xdr:col>
      <xdr:colOff>161925</xdr:colOff>
      <xdr:row>75</xdr:row>
      <xdr:rowOff>54301</xdr:rowOff>
    </xdr:to>
    <xdr:cxnSp macro="">
      <xdr:nvCxnSpPr>
        <xdr:cNvPr id="616" name="直線コネクタ 615"/>
        <xdr:cNvCxnSpPr/>
      </xdr:nvCxnSpPr>
      <xdr:spPr>
        <a:xfrm>
          <a:off x="13703300" y="1290482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122996</xdr:rowOff>
    </xdr:from>
    <xdr:ext cx="534377" cy="259045"/>
    <xdr:sp macro="" textlink="">
      <xdr:nvSpPr>
        <xdr:cNvPr id="618" name="テキスト ボックス 617"/>
        <xdr:cNvSpPr txBox="1"/>
      </xdr:nvSpPr>
      <xdr:spPr>
        <a:xfrm>
          <a:off x="14325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46072</xdr:rowOff>
    </xdr:from>
    <xdr:to>
      <xdr:col>19</xdr:col>
      <xdr:colOff>644525</xdr:colOff>
      <xdr:row>75</xdr:row>
      <xdr:rowOff>58296</xdr:rowOff>
    </xdr:to>
    <xdr:cxnSp macro="">
      <xdr:nvCxnSpPr>
        <xdr:cNvPr id="619" name="直線コネクタ 618"/>
        <xdr:cNvCxnSpPr/>
      </xdr:nvCxnSpPr>
      <xdr:spPr>
        <a:xfrm flipV="1">
          <a:off x="12814300" y="12904822"/>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129190</xdr:rowOff>
    </xdr:from>
    <xdr:ext cx="534377" cy="259045"/>
    <xdr:sp macro="" textlink="">
      <xdr:nvSpPr>
        <xdr:cNvPr id="621" name="テキスト ボックス 620"/>
        <xdr:cNvSpPr txBox="1"/>
      </xdr:nvSpPr>
      <xdr:spPr>
        <a:xfrm>
          <a:off x="13436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125359</xdr:rowOff>
    </xdr:from>
    <xdr:ext cx="534377" cy="259045"/>
    <xdr:sp macro="" textlink="">
      <xdr:nvSpPr>
        <xdr:cNvPr id="623" name="テキスト ボックス 622"/>
        <xdr:cNvSpPr txBox="1"/>
      </xdr:nvSpPr>
      <xdr:spPr>
        <a:xfrm>
          <a:off x="12547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21724</xdr:rowOff>
    </xdr:from>
    <xdr:to>
      <xdr:col>23</xdr:col>
      <xdr:colOff>568325</xdr:colOff>
      <xdr:row>75</xdr:row>
      <xdr:rowOff>123324</xdr:rowOff>
    </xdr:to>
    <xdr:sp macro="" textlink="">
      <xdr:nvSpPr>
        <xdr:cNvPr id="629" name="円/楕円 628"/>
        <xdr:cNvSpPr/>
      </xdr:nvSpPr>
      <xdr:spPr>
        <a:xfrm>
          <a:off x="16268700" y="12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44601</xdr:rowOff>
    </xdr:from>
    <xdr:ext cx="534377" cy="259045"/>
    <xdr:sp macro="" textlink="">
      <xdr:nvSpPr>
        <xdr:cNvPr id="630" name="公債費該当値テキスト"/>
        <xdr:cNvSpPr txBox="1"/>
      </xdr:nvSpPr>
      <xdr:spPr>
        <a:xfrm>
          <a:off x="16370300" y="127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65,421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10349</xdr:rowOff>
    </xdr:from>
    <xdr:to>
      <xdr:col>22</xdr:col>
      <xdr:colOff>415925</xdr:colOff>
      <xdr:row>75</xdr:row>
      <xdr:rowOff>111949</xdr:rowOff>
    </xdr:to>
    <xdr:sp macro="" textlink="">
      <xdr:nvSpPr>
        <xdr:cNvPr id="631" name="円/楕円 630"/>
        <xdr:cNvSpPr/>
      </xdr:nvSpPr>
      <xdr:spPr>
        <a:xfrm>
          <a:off x="15430500" y="128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128476</xdr:rowOff>
    </xdr:from>
    <xdr:ext cx="534377" cy="259045"/>
    <xdr:sp macro="" textlink="">
      <xdr:nvSpPr>
        <xdr:cNvPr id="632" name="テキスト ボックス 631"/>
        <xdr:cNvSpPr txBox="1"/>
      </xdr:nvSpPr>
      <xdr:spPr>
        <a:xfrm>
          <a:off x="15214111" y="126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3501</xdr:rowOff>
    </xdr:from>
    <xdr:to>
      <xdr:col>21</xdr:col>
      <xdr:colOff>212725</xdr:colOff>
      <xdr:row>75</xdr:row>
      <xdr:rowOff>105101</xdr:rowOff>
    </xdr:to>
    <xdr:sp macro="" textlink="">
      <xdr:nvSpPr>
        <xdr:cNvPr id="633" name="円/楕円 632"/>
        <xdr:cNvSpPr/>
      </xdr:nvSpPr>
      <xdr:spPr>
        <a:xfrm>
          <a:off x="14541500" y="1286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121628</xdr:rowOff>
    </xdr:from>
    <xdr:ext cx="534377" cy="259045"/>
    <xdr:sp macro="" textlink="">
      <xdr:nvSpPr>
        <xdr:cNvPr id="634" name="テキスト ボックス 633"/>
        <xdr:cNvSpPr txBox="1"/>
      </xdr:nvSpPr>
      <xdr:spPr>
        <a:xfrm>
          <a:off x="14325111" y="126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166722</xdr:rowOff>
    </xdr:from>
    <xdr:to>
      <xdr:col>20</xdr:col>
      <xdr:colOff>9525</xdr:colOff>
      <xdr:row>75</xdr:row>
      <xdr:rowOff>96872</xdr:rowOff>
    </xdr:to>
    <xdr:sp macro="" textlink="">
      <xdr:nvSpPr>
        <xdr:cNvPr id="635" name="円/楕円 634"/>
        <xdr:cNvSpPr/>
      </xdr:nvSpPr>
      <xdr:spPr>
        <a:xfrm>
          <a:off x="13652500" y="128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113399</xdr:rowOff>
    </xdr:from>
    <xdr:ext cx="534377" cy="259045"/>
    <xdr:sp macro="" textlink="">
      <xdr:nvSpPr>
        <xdr:cNvPr id="636" name="テキスト ボックス 635"/>
        <xdr:cNvSpPr txBox="1"/>
      </xdr:nvSpPr>
      <xdr:spPr>
        <a:xfrm>
          <a:off x="13436111" y="126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7496</xdr:rowOff>
    </xdr:from>
    <xdr:to>
      <xdr:col>18</xdr:col>
      <xdr:colOff>492125</xdr:colOff>
      <xdr:row>75</xdr:row>
      <xdr:rowOff>109096</xdr:rowOff>
    </xdr:to>
    <xdr:sp macro="" textlink="">
      <xdr:nvSpPr>
        <xdr:cNvPr id="637" name="円/楕円 636"/>
        <xdr:cNvSpPr/>
      </xdr:nvSpPr>
      <xdr:spPr>
        <a:xfrm>
          <a:off x="12763500" y="128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125623</xdr:rowOff>
    </xdr:from>
    <xdr:ext cx="534377" cy="259045"/>
    <xdr:sp macro="" textlink="">
      <xdr:nvSpPr>
        <xdr:cNvPr id="638" name="テキスト ボックス 637"/>
        <xdr:cNvSpPr txBox="1"/>
      </xdr:nvSpPr>
      <xdr:spPr>
        <a:xfrm>
          <a:off x="12547111" y="126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69666</xdr:rowOff>
    </xdr:from>
    <xdr:to>
      <xdr:col>23</xdr:col>
      <xdr:colOff>517525</xdr:colOff>
      <xdr:row>98</xdr:row>
      <xdr:rowOff>110330</xdr:rowOff>
    </xdr:to>
    <xdr:cxnSp macro="">
      <xdr:nvCxnSpPr>
        <xdr:cNvPr id="665" name="直線コネクタ 664"/>
        <xdr:cNvCxnSpPr/>
      </xdr:nvCxnSpPr>
      <xdr:spPr>
        <a:xfrm>
          <a:off x="15481300" y="16871766"/>
          <a:ext cx="8382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69666</xdr:rowOff>
    </xdr:from>
    <xdr:to>
      <xdr:col>22</xdr:col>
      <xdr:colOff>365125</xdr:colOff>
      <xdr:row>98</xdr:row>
      <xdr:rowOff>138438</xdr:rowOff>
    </xdr:to>
    <xdr:cxnSp macro="">
      <xdr:nvCxnSpPr>
        <xdr:cNvPr id="668" name="直線コネクタ 667"/>
        <xdr:cNvCxnSpPr/>
      </xdr:nvCxnSpPr>
      <xdr:spPr>
        <a:xfrm flipV="1">
          <a:off x="14592300" y="16871766"/>
          <a:ext cx="889000" cy="6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156575</xdr:rowOff>
    </xdr:from>
    <xdr:to>
      <xdr:col>22</xdr:col>
      <xdr:colOff>415925</xdr:colOff>
      <xdr:row>98</xdr:row>
      <xdr:rowOff>86725</xdr:rowOff>
    </xdr:to>
    <xdr:sp macro="" textlink="">
      <xdr:nvSpPr>
        <xdr:cNvPr id="669" name="フローチャート : 判断 668"/>
        <xdr:cNvSpPr/>
      </xdr:nvSpPr>
      <xdr:spPr>
        <a:xfrm>
          <a:off x="15430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103252</xdr:rowOff>
    </xdr:from>
    <xdr:ext cx="534377" cy="259045"/>
    <xdr:sp macro="" textlink="">
      <xdr:nvSpPr>
        <xdr:cNvPr id="670" name="テキスト ボックス 669"/>
        <xdr:cNvSpPr txBox="1"/>
      </xdr:nvSpPr>
      <xdr:spPr>
        <a:xfrm>
          <a:off x="15214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138438</xdr:rowOff>
    </xdr:from>
    <xdr:to>
      <xdr:col>21</xdr:col>
      <xdr:colOff>161925</xdr:colOff>
      <xdr:row>98</xdr:row>
      <xdr:rowOff>138671</xdr:rowOff>
    </xdr:to>
    <xdr:cxnSp macro="">
      <xdr:nvCxnSpPr>
        <xdr:cNvPr id="671" name="直線コネクタ 670"/>
        <xdr:cNvCxnSpPr/>
      </xdr:nvCxnSpPr>
      <xdr:spPr>
        <a:xfrm flipV="1">
          <a:off x="13703300" y="16940538"/>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138654</xdr:rowOff>
    </xdr:from>
    <xdr:to>
      <xdr:col>19</xdr:col>
      <xdr:colOff>644525</xdr:colOff>
      <xdr:row>98</xdr:row>
      <xdr:rowOff>138671</xdr:rowOff>
    </xdr:to>
    <xdr:cxnSp macro="">
      <xdr:nvCxnSpPr>
        <xdr:cNvPr id="674" name="直線コネクタ 673"/>
        <xdr:cNvCxnSpPr/>
      </xdr:nvCxnSpPr>
      <xdr:spPr>
        <a:xfrm>
          <a:off x="12814300" y="16940754"/>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59530</xdr:rowOff>
    </xdr:from>
    <xdr:to>
      <xdr:col>23</xdr:col>
      <xdr:colOff>568325</xdr:colOff>
      <xdr:row>98</xdr:row>
      <xdr:rowOff>161130</xdr:rowOff>
    </xdr:to>
    <xdr:sp macro="" textlink="">
      <xdr:nvSpPr>
        <xdr:cNvPr id="684" name="円/楕円 683"/>
        <xdr:cNvSpPr/>
      </xdr:nvSpPr>
      <xdr:spPr>
        <a:xfrm>
          <a:off x="16268700" y="168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18866</xdr:rowOff>
    </xdr:from>
    <xdr:to>
      <xdr:col>22</xdr:col>
      <xdr:colOff>415925</xdr:colOff>
      <xdr:row>98</xdr:row>
      <xdr:rowOff>120466</xdr:rowOff>
    </xdr:to>
    <xdr:sp macro="" textlink="">
      <xdr:nvSpPr>
        <xdr:cNvPr id="686" name="円/楕円 685"/>
        <xdr:cNvSpPr/>
      </xdr:nvSpPr>
      <xdr:spPr>
        <a:xfrm>
          <a:off x="15430500" y="16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111593</xdr:rowOff>
    </xdr:from>
    <xdr:ext cx="534377" cy="259045"/>
    <xdr:sp macro="" textlink="">
      <xdr:nvSpPr>
        <xdr:cNvPr id="687" name="テキスト ボックス 686"/>
        <xdr:cNvSpPr txBox="1"/>
      </xdr:nvSpPr>
      <xdr:spPr>
        <a:xfrm>
          <a:off x="15214111" y="1691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87638</xdr:rowOff>
    </xdr:from>
    <xdr:to>
      <xdr:col>21</xdr:col>
      <xdr:colOff>212725</xdr:colOff>
      <xdr:row>99</xdr:row>
      <xdr:rowOff>17788</xdr:rowOff>
    </xdr:to>
    <xdr:sp macro="" textlink="">
      <xdr:nvSpPr>
        <xdr:cNvPr id="688" name="円/楕円 687"/>
        <xdr:cNvSpPr/>
      </xdr:nvSpPr>
      <xdr:spPr>
        <a:xfrm>
          <a:off x="14541500" y="168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8915</xdr:rowOff>
    </xdr:from>
    <xdr:ext cx="378565" cy="259045"/>
    <xdr:sp macro="" textlink="">
      <xdr:nvSpPr>
        <xdr:cNvPr id="689" name="テキスト ボックス 688"/>
        <xdr:cNvSpPr txBox="1"/>
      </xdr:nvSpPr>
      <xdr:spPr>
        <a:xfrm>
          <a:off x="14403017" y="1698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87871</xdr:rowOff>
    </xdr:from>
    <xdr:to>
      <xdr:col>20</xdr:col>
      <xdr:colOff>9525</xdr:colOff>
      <xdr:row>99</xdr:row>
      <xdr:rowOff>18021</xdr:rowOff>
    </xdr:to>
    <xdr:sp macro="" textlink="">
      <xdr:nvSpPr>
        <xdr:cNvPr id="690" name="円/楕円 689"/>
        <xdr:cNvSpPr/>
      </xdr:nvSpPr>
      <xdr:spPr>
        <a:xfrm>
          <a:off x="13652500" y="168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9148</xdr:rowOff>
    </xdr:from>
    <xdr:ext cx="378565" cy="259045"/>
    <xdr:sp macro="" textlink="">
      <xdr:nvSpPr>
        <xdr:cNvPr id="691" name="テキスト ボックス 690"/>
        <xdr:cNvSpPr txBox="1"/>
      </xdr:nvSpPr>
      <xdr:spPr>
        <a:xfrm>
          <a:off x="13514017" y="1698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87854</xdr:rowOff>
    </xdr:from>
    <xdr:to>
      <xdr:col>18</xdr:col>
      <xdr:colOff>492125</xdr:colOff>
      <xdr:row>99</xdr:row>
      <xdr:rowOff>18004</xdr:rowOff>
    </xdr:to>
    <xdr:sp macro="" textlink="">
      <xdr:nvSpPr>
        <xdr:cNvPr id="692" name="円/楕円 691"/>
        <xdr:cNvSpPr/>
      </xdr:nvSpPr>
      <xdr:spPr>
        <a:xfrm>
          <a:off x="12763500" y="16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9131</xdr:rowOff>
    </xdr:from>
    <xdr:ext cx="378565" cy="259045"/>
    <xdr:sp macro="" textlink="">
      <xdr:nvSpPr>
        <xdr:cNvPr id="693" name="テキスト ボックス 692"/>
        <xdr:cNvSpPr txBox="1"/>
      </xdr:nvSpPr>
      <xdr:spPr>
        <a:xfrm>
          <a:off x="12625017" y="16982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58730</xdr:rowOff>
    </xdr:from>
    <xdr:to>
      <xdr:col>32</xdr:col>
      <xdr:colOff>187325</xdr:colOff>
      <xdr:row>38</xdr:row>
      <xdr:rowOff>64353</xdr:rowOff>
    </xdr:to>
    <xdr:cxnSp macro="">
      <xdr:nvCxnSpPr>
        <xdr:cNvPr id="720" name="直線コネクタ 719"/>
        <xdr:cNvCxnSpPr/>
      </xdr:nvCxnSpPr>
      <xdr:spPr>
        <a:xfrm>
          <a:off x="21323300" y="6573830"/>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57450</xdr:rowOff>
    </xdr:from>
    <xdr:to>
      <xdr:col>31</xdr:col>
      <xdr:colOff>34925</xdr:colOff>
      <xdr:row>38</xdr:row>
      <xdr:rowOff>58730</xdr:rowOff>
    </xdr:to>
    <xdr:cxnSp macro="">
      <xdr:nvCxnSpPr>
        <xdr:cNvPr id="723" name="直線コネクタ 722"/>
        <xdr:cNvCxnSpPr/>
      </xdr:nvCxnSpPr>
      <xdr:spPr>
        <a:xfrm>
          <a:off x="20434300" y="657255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24" name="フローチャート : 判断 723"/>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25" name="テキスト ボックス 724"/>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57450</xdr:rowOff>
    </xdr:from>
    <xdr:to>
      <xdr:col>29</xdr:col>
      <xdr:colOff>517525</xdr:colOff>
      <xdr:row>38</xdr:row>
      <xdr:rowOff>59736</xdr:rowOff>
    </xdr:to>
    <xdr:cxnSp macro="">
      <xdr:nvCxnSpPr>
        <xdr:cNvPr id="726" name="直線コネクタ 725"/>
        <xdr:cNvCxnSpPr/>
      </xdr:nvCxnSpPr>
      <xdr:spPr>
        <a:xfrm flipV="1">
          <a:off x="19545300" y="65725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38156</xdr:rowOff>
    </xdr:from>
    <xdr:to>
      <xdr:col>28</xdr:col>
      <xdr:colOff>314325</xdr:colOff>
      <xdr:row>38</xdr:row>
      <xdr:rowOff>59736</xdr:rowOff>
    </xdr:to>
    <xdr:cxnSp macro="">
      <xdr:nvCxnSpPr>
        <xdr:cNvPr id="729" name="直線コネクタ 728"/>
        <xdr:cNvCxnSpPr/>
      </xdr:nvCxnSpPr>
      <xdr:spPr>
        <a:xfrm>
          <a:off x="18656300" y="655325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33" name="テキスト ボックス 732"/>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13553</xdr:rowOff>
    </xdr:from>
    <xdr:to>
      <xdr:col>32</xdr:col>
      <xdr:colOff>238125</xdr:colOff>
      <xdr:row>38</xdr:row>
      <xdr:rowOff>115153</xdr:rowOff>
    </xdr:to>
    <xdr:sp macro="" textlink="">
      <xdr:nvSpPr>
        <xdr:cNvPr id="739" name="円/楕円 738"/>
        <xdr:cNvSpPr/>
      </xdr:nvSpPr>
      <xdr:spPr>
        <a:xfrm>
          <a:off x="221107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117664</xdr:rowOff>
    </xdr:from>
    <xdr:ext cx="469744" cy="259045"/>
    <xdr:sp macro="" textlink="">
      <xdr:nvSpPr>
        <xdr:cNvPr id="740" name="投資及び出資金該当値テキスト"/>
        <xdr:cNvSpPr txBox="1"/>
      </xdr:nvSpPr>
      <xdr:spPr>
        <a:xfrm>
          <a:off x="22212300" y="646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7930</xdr:rowOff>
    </xdr:from>
    <xdr:to>
      <xdr:col>31</xdr:col>
      <xdr:colOff>85725</xdr:colOff>
      <xdr:row>38</xdr:row>
      <xdr:rowOff>109530</xdr:rowOff>
    </xdr:to>
    <xdr:sp macro="" textlink="">
      <xdr:nvSpPr>
        <xdr:cNvPr id="741" name="円/楕円 740"/>
        <xdr:cNvSpPr/>
      </xdr:nvSpPr>
      <xdr:spPr>
        <a:xfrm>
          <a:off x="21272500" y="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100657</xdr:rowOff>
    </xdr:from>
    <xdr:ext cx="469744" cy="259045"/>
    <xdr:sp macro="" textlink="">
      <xdr:nvSpPr>
        <xdr:cNvPr id="742" name="テキスト ボックス 741"/>
        <xdr:cNvSpPr txBox="1"/>
      </xdr:nvSpPr>
      <xdr:spPr>
        <a:xfrm>
          <a:off x="21088427" y="661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6650</xdr:rowOff>
    </xdr:from>
    <xdr:to>
      <xdr:col>29</xdr:col>
      <xdr:colOff>568325</xdr:colOff>
      <xdr:row>38</xdr:row>
      <xdr:rowOff>108250</xdr:rowOff>
    </xdr:to>
    <xdr:sp macro="" textlink="">
      <xdr:nvSpPr>
        <xdr:cNvPr id="743" name="円/楕円 742"/>
        <xdr:cNvSpPr/>
      </xdr:nvSpPr>
      <xdr:spPr>
        <a:xfrm>
          <a:off x="20383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99377</xdr:rowOff>
    </xdr:from>
    <xdr:ext cx="469744" cy="259045"/>
    <xdr:sp macro="" textlink="">
      <xdr:nvSpPr>
        <xdr:cNvPr id="744" name="テキスト ボックス 743"/>
        <xdr:cNvSpPr txBox="1"/>
      </xdr:nvSpPr>
      <xdr:spPr>
        <a:xfrm>
          <a:off x="20199427" y="661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8936</xdr:rowOff>
    </xdr:from>
    <xdr:to>
      <xdr:col>28</xdr:col>
      <xdr:colOff>365125</xdr:colOff>
      <xdr:row>38</xdr:row>
      <xdr:rowOff>110536</xdr:rowOff>
    </xdr:to>
    <xdr:sp macro="" textlink="">
      <xdr:nvSpPr>
        <xdr:cNvPr id="745" name="円/楕円 744"/>
        <xdr:cNvSpPr/>
      </xdr:nvSpPr>
      <xdr:spPr>
        <a:xfrm>
          <a:off x="19494500" y="65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101663</xdr:rowOff>
    </xdr:from>
    <xdr:ext cx="469744" cy="259045"/>
    <xdr:sp macro="" textlink="">
      <xdr:nvSpPr>
        <xdr:cNvPr id="746" name="テキスト ボックス 745"/>
        <xdr:cNvSpPr txBox="1"/>
      </xdr:nvSpPr>
      <xdr:spPr>
        <a:xfrm>
          <a:off x="19310427" y="661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158806</xdr:rowOff>
    </xdr:from>
    <xdr:to>
      <xdr:col>27</xdr:col>
      <xdr:colOff>161925</xdr:colOff>
      <xdr:row>38</xdr:row>
      <xdr:rowOff>88956</xdr:rowOff>
    </xdr:to>
    <xdr:sp macro="" textlink="">
      <xdr:nvSpPr>
        <xdr:cNvPr id="747" name="円/楕円 746"/>
        <xdr:cNvSpPr/>
      </xdr:nvSpPr>
      <xdr:spPr>
        <a:xfrm>
          <a:off x="18605500" y="65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105483</xdr:rowOff>
    </xdr:from>
    <xdr:ext cx="469744" cy="259045"/>
    <xdr:sp macro="" textlink="">
      <xdr:nvSpPr>
        <xdr:cNvPr id="748" name="テキスト ボックス 747"/>
        <xdr:cNvSpPr txBox="1"/>
      </xdr:nvSpPr>
      <xdr:spPr>
        <a:xfrm>
          <a:off x="18421427" y="62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140424</xdr:rowOff>
    </xdr:from>
    <xdr:to>
      <xdr:col>32</xdr:col>
      <xdr:colOff>187325</xdr:colOff>
      <xdr:row>57</xdr:row>
      <xdr:rowOff>43155</xdr:rowOff>
    </xdr:to>
    <xdr:cxnSp macro="">
      <xdr:nvCxnSpPr>
        <xdr:cNvPr id="777" name="直線コネクタ 776"/>
        <xdr:cNvCxnSpPr/>
      </xdr:nvCxnSpPr>
      <xdr:spPr>
        <a:xfrm flipV="1">
          <a:off x="21323300" y="9741624"/>
          <a:ext cx="8382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156464</xdr:rowOff>
    </xdr:from>
    <xdr:to>
      <xdr:col>31</xdr:col>
      <xdr:colOff>34925</xdr:colOff>
      <xdr:row>57</xdr:row>
      <xdr:rowOff>43155</xdr:rowOff>
    </xdr:to>
    <xdr:cxnSp macro="">
      <xdr:nvCxnSpPr>
        <xdr:cNvPr id="780" name="直線コネクタ 779"/>
        <xdr:cNvCxnSpPr/>
      </xdr:nvCxnSpPr>
      <xdr:spPr>
        <a:xfrm>
          <a:off x="20434300" y="9757664"/>
          <a:ext cx="889000" cy="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164452</xdr:rowOff>
    </xdr:from>
    <xdr:to>
      <xdr:col>31</xdr:col>
      <xdr:colOff>85725</xdr:colOff>
      <xdr:row>58</xdr:row>
      <xdr:rowOff>94602</xdr:rowOff>
    </xdr:to>
    <xdr:sp macro="" textlink="">
      <xdr:nvSpPr>
        <xdr:cNvPr id="781" name="フローチャート : 判断 780"/>
        <xdr:cNvSpPr/>
      </xdr:nvSpPr>
      <xdr:spPr>
        <a:xfrm>
          <a:off x="21272500" y="99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85729</xdr:rowOff>
    </xdr:from>
    <xdr:ext cx="469744" cy="259045"/>
    <xdr:sp macro="" textlink="">
      <xdr:nvSpPr>
        <xdr:cNvPr id="782" name="テキスト ボックス 781"/>
        <xdr:cNvSpPr txBox="1"/>
      </xdr:nvSpPr>
      <xdr:spPr>
        <a:xfrm>
          <a:off x="21088427" y="1002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108001</xdr:rowOff>
    </xdr:from>
    <xdr:to>
      <xdr:col>29</xdr:col>
      <xdr:colOff>517525</xdr:colOff>
      <xdr:row>56</xdr:row>
      <xdr:rowOff>156464</xdr:rowOff>
    </xdr:to>
    <xdr:cxnSp macro="">
      <xdr:nvCxnSpPr>
        <xdr:cNvPr id="783" name="直線コネクタ 782"/>
        <xdr:cNvCxnSpPr/>
      </xdr:nvCxnSpPr>
      <xdr:spPr>
        <a:xfrm>
          <a:off x="19545300" y="970920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108001</xdr:rowOff>
    </xdr:from>
    <xdr:to>
      <xdr:col>28</xdr:col>
      <xdr:colOff>314325</xdr:colOff>
      <xdr:row>56</xdr:row>
      <xdr:rowOff>110210</xdr:rowOff>
    </xdr:to>
    <xdr:cxnSp macro="">
      <xdr:nvCxnSpPr>
        <xdr:cNvPr id="786" name="直線コネクタ 785"/>
        <xdr:cNvCxnSpPr/>
      </xdr:nvCxnSpPr>
      <xdr:spPr>
        <a:xfrm flipV="1">
          <a:off x="18656300" y="970920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89624</xdr:rowOff>
    </xdr:from>
    <xdr:to>
      <xdr:col>32</xdr:col>
      <xdr:colOff>238125</xdr:colOff>
      <xdr:row>57</xdr:row>
      <xdr:rowOff>19774</xdr:rowOff>
    </xdr:to>
    <xdr:sp macro="" textlink="">
      <xdr:nvSpPr>
        <xdr:cNvPr id="796" name="円/楕円 795"/>
        <xdr:cNvSpPr/>
      </xdr:nvSpPr>
      <xdr:spPr>
        <a:xfrm>
          <a:off x="22110700" y="96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112501</xdr:rowOff>
    </xdr:from>
    <xdr:ext cx="534377" cy="259045"/>
    <xdr:sp macro="" textlink="">
      <xdr:nvSpPr>
        <xdr:cNvPr id="797" name="貸付金該当値テキスト"/>
        <xdr:cNvSpPr txBox="1"/>
      </xdr:nvSpPr>
      <xdr:spPr>
        <a:xfrm>
          <a:off x="22212300" y="95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163805</xdr:rowOff>
    </xdr:from>
    <xdr:to>
      <xdr:col>31</xdr:col>
      <xdr:colOff>85725</xdr:colOff>
      <xdr:row>57</xdr:row>
      <xdr:rowOff>93955</xdr:rowOff>
    </xdr:to>
    <xdr:sp macro="" textlink="">
      <xdr:nvSpPr>
        <xdr:cNvPr id="798" name="円/楕円 797"/>
        <xdr:cNvSpPr/>
      </xdr:nvSpPr>
      <xdr:spPr>
        <a:xfrm>
          <a:off x="21272500" y="97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110482</xdr:rowOff>
    </xdr:from>
    <xdr:ext cx="469744" cy="259045"/>
    <xdr:sp macro="" textlink="">
      <xdr:nvSpPr>
        <xdr:cNvPr id="799" name="テキスト ボックス 798"/>
        <xdr:cNvSpPr txBox="1"/>
      </xdr:nvSpPr>
      <xdr:spPr>
        <a:xfrm>
          <a:off x="21088427" y="95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105664</xdr:rowOff>
    </xdr:from>
    <xdr:to>
      <xdr:col>29</xdr:col>
      <xdr:colOff>568325</xdr:colOff>
      <xdr:row>57</xdr:row>
      <xdr:rowOff>35814</xdr:rowOff>
    </xdr:to>
    <xdr:sp macro="" textlink="">
      <xdr:nvSpPr>
        <xdr:cNvPr id="800" name="円/楕円 799"/>
        <xdr:cNvSpPr/>
      </xdr:nvSpPr>
      <xdr:spPr>
        <a:xfrm>
          <a:off x="20383500" y="97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52341</xdr:rowOff>
    </xdr:from>
    <xdr:ext cx="534377" cy="259045"/>
    <xdr:sp macro="" textlink="">
      <xdr:nvSpPr>
        <xdr:cNvPr id="801" name="テキスト ボックス 800"/>
        <xdr:cNvSpPr txBox="1"/>
      </xdr:nvSpPr>
      <xdr:spPr>
        <a:xfrm>
          <a:off x="20167111" y="94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57201</xdr:rowOff>
    </xdr:from>
    <xdr:to>
      <xdr:col>28</xdr:col>
      <xdr:colOff>365125</xdr:colOff>
      <xdr:row>56</xdr:row>
      <xdr:rowOff>158801</xdr:rowOff>
    </xdr:to>
    <xdr:sp macro="" textlink="">
      <xdr:nvSpPr>
        <xdr:cNvPr id="802" name="円/楕円 801"/>
        <xdr:cNvSpPr/>
      </xdr:nvSpPr>
      <xdr:spPr>
        <a:xfrm>
          <a:off x="19494500" y="96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3878</xdr:rowOff>
    </xdr:from>
    <xdr:ext cx="534377" cy="259045"/>
    <xdr:sp macro="" textlink="">
      <xdr:nvSpPr>
        <xdr:cNvPr id="803" name="テキスト ボックス 802"/>
        <xdr:cNvSpPr txBox="1"/>
      </xdr:nvSpPr>
      <xdr:spPr>
        <a:xfrm>
          <a:off x="19278111" y="94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59410</xdr:rowOff>
    </xdr:from>
    <xdr:to>
      <xdr:col>27</xdr:col>
      <xdr:colOff>161925</xdr:colOff>
      <xdr:row>56</xdr:row>
      <xdr:rowOff>161010</xdr:rowOff>
    </xdr:to>
    <xdr:sp macro="" textlink="">
      <xdr:nvSpPr>
        <xdr:cNvPr id="804" name="円/楕円 803"/>
        <xdr:cNvSpPr/>
      </xdr:nvSpPr>
      <xdr:spPr>
        <a:xfrm>
          <a:off x="18605500" y="96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6087</xdr:rowOff>
    </xdr:from>
    <xdr:ext cx="534377" cy="259045"/>
    <xdr:sp macro="" textlink="">
      <xdr:nvSpPr>
        <xdr:cNvPr id="805" name="テキスト ボックス 804"/>
        <xdr:cNvSpPr txBox="1"/>
      </xdr:nvSpPr>
      <xdr:spPr>
        <a:xfrm>
          <a:off x="18389111" y="94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40716</xdr:rowOff>
    </xdr:from>
    <xdr:to>
      <xdr:col>32</xdr:col>
      <xdr:colOff>187325</xdr:colOff>
      <xdr:row>75</xdr:row>
      <xdr:rowOff>47346</xdr:rowOff>
    </xdr:to>
    <xdr:cxnSp macro="">
      <xdr:nvCxnSpPr>
        <xdr:cNvPr id="835" name="直線コネクタ 834"/>
        <xdr:cNvCxnSpPr/>
      </xdr:nvCxnSpPr>
      <xdr:spPr>
        <a:xfrm>
          <a:off x="21323300" y="12899466"/>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40716</xdr:rowOff>
    </xdr:from>
    <xdr:to>
      <xdr:col>31</xdr:col>
      <xdr:colOff>34925</xdr:colOff>
      <xdr:row>75</xdr:row>
      <xdr:rowOff>89636</xdr:rowOff>
    </xdr:to>
    <xdr:cxnSp macro="">
      <xdr:nvCxnSpPr>
        <xdr:cNvPr id="838" name="直線コネクタ 837"/>
        <xdr:cNvCxnSpPr/>
      </xdr:nvCxnSpPr>
      <xdr:spPr>
        <a:xfrm flipV="1">
          <a:off x="20434300" y="1289946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39" name="フローチャート : 判断 838"/>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0" name="テキスト ボックス 839"/>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89636</xdr:rowOff>
    </xdr:from>
    <xdr:to>
      <xdr:col>29</xdr:col>
      <xdr:colOff>517525</xdr:colOff>
      <xdr:row>75</xdr:row>
      <xdr:rowOff>147929</xdr:rowOff>
    </xdr:to>
    <xdr:cxnSp macro="">
      <xdr:nvCxnSpPr>
        <xdr:cNvPr id="841" name="直線コネクタ 840"/>
        <xdr:cNvCxnSpPr/>
      </xdr:nvCxnSpPr>
      <xdr:spPr>
        <a:xfrm flipV="1">
          <a:off x="19545300" y="1294838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121431</xdr:rowOff>
    </xdr:from>
    <xdr:to>
      <xdr:col>28</xdr:col>
      <xdr:colOff>314325</xdr:colOff>
      <xdr:row>75</xdr:row>
      <xdr:rowOff>147929</xdr:rowOff>
    </xdr:to>
    <xdr:cxnSp macro="">
      <xdr:nvCxnSpPr>
        <xdr:cNvPr id="844" name="直線コネクタ 843"/>
        <xdr:cNvCxnSpPr/>
      </xdr:nvCxnSpPr>
      <xdr:spPr>
        <a:xfrm>
          <a:off x="18656300" y="12980181"/>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167996</xdr:rowOff>
    </xdr:from>
    <xdr:to>
      <xdr:col>32</xdr:col>
      <xdr:colOff>238125</xdr:colOff>
      <xdr:row>75</xdr:row>
      <xdr:rowOff>98146</xdr:rowOff>
    </xdr:to>
    <xdr:sp macro="" textlink="">
      <xdr:nvSpPr>
        <xdr:cNvPr id="854" name="円/楕円 853"/>
        <xdr:cNvSpPr/>
      </xdr:nvSpPr>
      <xdr:spPr>
        <a:xfrm>
          <a:off x="22110700" y="128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19423</xdr:rowOff>
    </xdr:from>
    <xdr:ext cx="534377" cy="259045"/>
    <xdr:sp macro="" textlink="">
      <xdr:nvSpPr>
        <xdr:cNvPr id="855" name="繰出金該当値テキスト"/>
        <xdr:cNvSpPr txBox="1"/>
      </xdr:nvSpPr>
      <xdr:spPr>
        <a:xfrm>
          <a:off x="22212300" y="127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161366</xdr:rowOff>
    </xdr:from>
    <xdr:to>
      <xdr:col>31</xdr:col>
      <xdr:colOff>85725</xdr:colOff>
      <xdr:row>75</xdr:row>
      <xdr:rowOff>91516</xdr:rowOff>
    </xdr:to>
    <xdr:sp macro="" textlink="">
      <xdr:nvSpPr>
        <xdr:cNvPr id="856" name="円/楕円 855"/>
        <xdr:cNvSpPr/>
      </xdr:nvSpPr>
      <xdr:spPr>
        <a:xfrm>
          <a:off x="21272500" y="12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82643</xdr:rowOff>
    </xdr:from>
    <xdr:ext cx="534377" cy="259045"/>
    <xdr:sp macro="" textlink="">
      <xdr:nvSpPr>
        <xdr:cNvPr id="857" name="テキスト ボックス 856"/>
        <xdr:cNvSpPr txBox="1"/>
      </xdr:nvSpPr>
      <xdr:spPr>
        <a:xfrm>
          <a:off x="21056111" y="129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38836</xdr:rowOff>
    </xdr:from>
    <xdr:to>
      <xdr:col>29</xdr:col>
      <xdr:colOff>568325</xdr:colOff>
      <xdr:row>75</xdr:row>
      <xdr:rowOff>140436</xdr:rowOff>
    </xdr:to>
    <xdr:sp macro="" textlink="">
      <xdr:nvSpPr>
        <xdr:cNvPr id="858" name="円/楕円 857"/>
        <xdr:cNvSpPr/>
      </xdr:nvSpPr>
      <xdr:spPr>
        <a:xfrm>
          <a:off x="20383500" y="128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131563</xdr:rowOff>
    </xdr:from>
    <xdr:ext cx="534377" cy="259045"/>
    <xdr:sp macro="" textlink="">
      <xdr:nvSpPr>
        <xdr:cNvPr id="859" name="テキスト ボックス 858"/>
        <xdr:cNvSpPr txBox="1"/>
      </xdr:nvSpPr>
      <xdr:spPr>
        <a:xfrm>
          <a:off x="20167111" y="129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97130</xdr:rowOff>
    </xdr:from>
    <xdr:to>
      <xdr:col>28</xdr:col>
      <xdr:colOff>365125</xdr:colOff>
      <xdr:row>76</xdr:row>
      <xdr:rowOff>27279</xdr:rowOff>
    </xdr:to>
    <xdr:sp macro="" textlink="">
      <xdr:nvSpPr>
        <xdr:cNvPr id="860" name="円/楕円 859"/>
        <xdr:cNvSpPr/>
      </xdr:nvSpPr>
      <xdr:spPr>
        <a:xfrm>
          <a:off x="19494500" y="12955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18406</xdr:rowOff>
    </xdr:from>
    <xdr:ext cx="534377" cy="259045"/>
    <xdr:sp macro="" textlink="">
      <xdr:nvSpPr>
        <xdr:cNvPr id="861" name="テキスト ボックス 860"/>
        <xdr:cNvSpPr txBox="1"/>
      </xdr:nvSpPr>
      <xdr:spPr>
        <a:xfrm>
          <a:off x="19278111" y="130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70631</xdr:rowOff>
    </xdr:from>
    <xdr:to>
      <xdr:col>27</xdr:col>
      <xdr:colOff>161925</xdr:colOff>
      <xdr:row>76</xdr:row>
      <xdr:rowOff>781</xdr:rowOff>
    </xdr:to>
    <xdr:sp macro="" textlink="">
      <xdr:nvSpPr>
        <xdr:cNvPr id="862" name="円/楕円 861"/>
        <xdr:cNvSpPr/>
      </xdr:nvSpPr>
      <xdr:spPr>
        <a:xfrm>
          <a:off x="18605500" y="129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163358</xdr:rowOff>
    </xdr:from>
    <xdr:ext cx="534377" cy="259045"/>
    <xdr:sp macro="" textlink="">
      <xdr:nvSpPr>
        <xdr:cNvPr id="863" name="テキスト ボックス 862"/>
        <xdr:cNvSpPr txBox="1"/>
      </xdr:nvSpPr>
      <xdr:spPr>
        <a:xfrm>
          <a:off x="18389111" y="130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義務的経費である人件費、扶助費及び公債費のどれも類似団体平均より上回っている。経年で見てみると人件費は減少傾向、扶助費が増加傾向、公債費はほぼ横ばいとなっている。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年度の普通建設事業費（うち更新整備）にかかる経費が大きく増加しているのは府中市民病院の改築工事を実施したためである。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40,756
40,307
195.75
20,578,508
19,963,811
468,650
11,857,593
24,754,486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46954</xdr:rowOff>
    </xdr:from>
    <xdr:to>
      <xdr:col>6</xdr:col>
      <xdr:colOff>511175</xdr:colOff>
      <xdr:row>35</xdr:row>
      <xdr:rowOff>26706</xdr:rowOff>
    </xdr:to>
    <xdr:cxnSp macro="">
      <xdr:nvCxnSpPr>
        <xdr:cNvPr id="63" name="直線コネクタ 62"/>
        <xdr:cNvCxnSpPr/>
      </xdr:nvCxnSpPr>
      <xdr:spPr>
        <a:xfrm>
          <a:off x="3797300" y="5876254"/>
          <a:ext cx="8382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46954</xdr:rowOff>
    </xdr:from>
    <xdr:to>
      <xdr:col>5</xdr:col>
      <xdr:colOff>358775</xdr:colOff>
      <xdr:row>35</xdr:row>
      <xdr:rowOff>31278</xdr:rowOff>
    </xdr:to>
    <xdr:cxnSp macro="">
      <xdr:nvCxnSpPr>
        <xdr:cNvPr id="66" name="直線コネクタ 65"/>
        <xdr:cNvCxnSpPr/>
      </xdr:nvCxnSpPr>
      <xdr:spPr>
        <a:xfrm flipV="1">
          <a:off x="2908300" y="5876254"/>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10849</xdr:rowOff>
    </xdr:from>
    <xdr:to>
      <xdr:col>5</xdr:col>
      <xdr:colOff>409575</xdr:colOff>
      <xdr:row>35</xdr:row>
      <xdr:rowOff>112449</xdr:rowOff>
    </xdr:to>
    <xdr:sp macro="" textlink="">
      <xdr:nvSpPr>
        <xdr:cNvPr id="67" name="フローチャート : 判断 66"/>
        <xdr:cNvSpPr/>
      </xdr:nvSpPr>
      <xdr:spPr>
        <a:xfrm>
          <a:off x="3746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103576</xdr:rowOff>
    </xdr:from>
    <xdr:ext cx="469744" cy="259045"/>
    <xdr:sp macro="" textlink="">
      <xdr:nvSpPr>
        <xdr:cNvPr id="68" name="テキスト ボックス 67"/>
        <xdr:cNvSpPr txBox="1"/>
      </xdr:nvSpPr>
      <xdr:spPr>
        <a:xfrm>
          <a:off x="3562427"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23114</xdr:rowOff>
    </xdr:from>
    <xdr:to>
      <xdr:col>4</xdr:col>
      <xdr:colOff>155575</xdr:colOff>
      <xdr:row>35</xdr:row>
      <xdr:rowOff>31278</xdr:rowOff>
    </xdr:to>
    <xdr:cxnSp macro="">
      <xdr:nvCxnSpPr>
        <xdr:cNvPr id="69" name="直線コネクタ 68"/>
        <xdr:cNvCxnSpPr/>
      </xdr:nvCxnSpPr>
      <xdr:spPr>
        <a:xfrm>
          <a:off x="2019300" y="602386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19648</xdr:rowOff>
    </xdr:from>
    <xdr:ext cx="469744" cy="259045"/>
    <xdr:sp macro="" textlink="">
      <xdr:nvSpPr>
        <xdr:cNvPr id="71" name="テキスト ボックス 70"/>
        <xdr:cNvSpPr txBox="1"/>
      </xdr:nvSpPr>
      <xdr:spPr>
        <a:xfrm>
          <a:off x="2673427"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89081</xdr:rowOff>
    </xdr:from>
    <xdr:to>
      <xdr:col>2</xdr:col>
      <xdr:colOff>638175</xdr:colOff>
      <xdr:row>35</xdr:row>
      <xdr:rowOff>23114</xdr:rowOff>
    </xdr:to>
    <xdr:cxnSp macro="">
      <xdr:nvCxnSpPr>
        <xdr:cNvPr id="72" name="直線コネクタ 71"/>
        <xdr:cNvCxnSpPr/>
      </xdr:nvCxnSpPr>
      <xdr:spPr>
        <a:xfrm>
          <a:off x="1130300" y="5918381"/>
          <a:ext cx="8890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38589</xdr:rowOff>
    </xdr:from>
    <xdr:ext cx="469744" cy="259045"/>
    <xdr:sp macro="" textlink="">
      <xdr:nvSpPr>
        <xdr:cNvPr id="74" name="テキスト ボックス 73"/>
        <xdr:cNvSpPr txBox="1"/>
      </xdr:nvSpPr>
      <xdr:spPr>
        <a:xfrm>
          <a:off x="1784427"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142112</xdr:rowOff>
    </xdr:from>
    <xdr:ext cx="469744" cy="259045"/>
    <xdr:sp macro="" textlink="">
      <xdr:nvSpPr>
        <xdr:cNvPr id="76" name="テキスト ボックス 75"/>
        <xdr:cNvSpPr txBox="1"/>
      </xdr:nvSpPr>
      <xdr:spPr>
        <a:xfrm>
          <a:off x="895427"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147356</xdr:rowOff>
    </xdr:from>
    <xdr:to>
      <xdr:col>6</xdr:col>
      <xdr:colOff>561975</xdr:colOff>
      <xdr:row>35</xdr:row>
      <xdr:rowOff>77506</xdr:rowOff>
    </xdr:to>
    <xdr:sp macro="" textlink="">
      <xdr:nvSpPr>
        <xdr:cNvPr id="82" name="円/楕円 81"/>
        <xdr:cNvSpPr/>
      </xdr:nvSpPr>
      <xdr:spPr>
        <a:xfrm>
          <a:off x="45847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170233</xdr:rowOff>
    </xdr:from>
    <xdr:ext cx="469744" cy="259045"/>
    <xdr:sp macro="" textlink="">
      <xdr:nvSpPr>
        <xdr:cNvPr id="83" name="議会費該当値テキスト"/>
        <xdr:cNvSpPr txBox="1"/>
      </xdr:nvSpPr>
      <xdr:spPr>
        <a:xfrm>
          <a:off x="4686300" y="58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167604</xdr:rowOff>
    </xdr:from>
    <xdr:to>
      <xdr:col>5</xdr:col>
      <xdr:colOff>409575</xdr:colOff>
      <xdr:row>34</xdr:row>
      <xdr:rowOff>97754</xdr:rowOff>
    </xdr:to>
    <xdr:sp macro="" textlink="">
      <xdr:nvSpPr>
        <xdr:cNvPr id="84" name="円/楕円 83"/>
        <xdr:cNvSpPr/>
      </xdr:nvSpPr>
      <xdr:spPr>
        <a:xfrm>
          <a:off x="3746500" y="5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114281</xdr:rowOff>
    </xdr:from>
    <xdr:ext cx="469744" cy="259045"/>
    <xdr:sp macro="" textlink="">
      <xdr:nvSpPr>
        <xdr:cNvPr id="85" name="テキスト ボックス 84"/>
        <xdr:cNvSpPr txBox="1"/>
      </xdr:nvSpPr>
      <xdr:spPr>
        <a:xfrm>
          <a:off x="3562427" y="560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151928</xdr:rowOff>
    </xdr:from>
    <xdr:to>
      <xdr:col>4</xdr:col>
      <xdr:colOff>206375</xdr:colOff>
      <xdr:row>35</xdr:row>
      <xdr:rowOff>82078</xdr:rowOff>
    </xdr:to>
    <xdr:sp macro="" textlink="">
      <xdr:nvSpPr>
        <xdr:cNvPr id="86" name="円/楕円 85"/>
        <xdr:cNvSpPr/>
      </xdr:nvSpPr>
      <xdr:spPr>
        <a:xfrm>
          <a:off x="28575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98605</xdr:rowOff>
    </xdr:from>
    <xdr:ext cx="469744" cy="259045"/>
    <xdr:sp macro="" textlink="">
      <xdr:nvSpPr>
        <xdr:cNvPr id="87" name="テキスト ボックス 86"/>
        <xdr:cNvSpPr txBox="1"/>
      </xdr:nvSpPr>
      <xdr:spPr>
        <a:xfrm>
          <a:off x="2673427"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143764</xdr:rowOff>
    </xdr:from>
    <xdr:to>
      <xdr:col>3</xdr:col>
      <xdr:colOff>3175</xdr:colOff>
      <xdr:row>35</xdr:row>
      <xdr:rowOff>73914</xdr:rowOff>
    </xdr:to>
    <xdr:sp macro="" textlink="">
      <xdr:nvSpPr>
        <xdr:cNvPr id="88" name="円/楕円 87"/>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90441</xdr:rowOff>
    </xdr:from>
    <xdr:ext cx="469744" cy="259045"/>
    <xdr:sp macro="" textlink="">
      <xdr:nvSpPr>
        <xdr:cNvPr id="89" name="テキスト ボックス 88"/>
        <xdr:cNvSpPr txBox="1"/>
      </xdr:nvSpPr>
      <xdr:spPr>
        <a:xfrm>
          <a:off x="17844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38281</xdr:rowOff>
    </xdr:from>
    <xdr:to>
      <xdr:col>1</xdr:col>
      <xdr:colOff>485775</xdr:colOff>
      <xdr:row>34</xdr:row>
      <xdr:rowOff>139881</xdr:rowOff>
    </xdr:to>
    <xdr:sp macro="" textlink="">
      <xdr:nvSpPr>
        <xdr:cNvPr id="90" name="円/楕円 89"/>
        <xdr:cNvSpPr/>
      </xdr:nvSpPr>
      <xdr:spPr>
        <a:xfrm>
          <a:off x="1079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156408</xdr:rowOff>
    </xdr:from>
    <xdr:ext cx="469744" cy="259045"/>
    <xdr:sp macro="" textlink="">
      <xdr:nvSpPr>
        <xdr:cNvPr id="91" name="テキスト ボックス 90"/>
        <xdr:cNvSpPr txBox="1"/>
      </xdr:nvSpPr>
      <xdr:spPr>
        <a:xfrm>
          <a:off x="895427" y="564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148718</xdr:rowOff>
    </xdr:from>
    <xdr:to>
      <xdr:col>6</xdr:col>
      <xdr:colOff>511175</xdr:colOff>
      <xdr:row>58</xdr:row>
      <xdr:rowOff>14584</xdr:rowOff>
    </xdr:to>
    <xdr:cxnSp macro="">
      <xdr:nvCxnSpPr>
        <xdr:cNvPr id="120" name="直線コネクタ 119"/>
        <xdr:cNvCxnSpPr/>
      </xdr:nvCxnSpPr>
      <xdr:spPr>
        <a:xfrm>
          <a:off x="3797300" y="9921368"/>
          <a:ext cx="8382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148718</xdr:rowOff>
    </xdr:from>
    <xdr:to>
      <xdr:col>5</xdr:col>
      <xdr:colOff>358775</xdr:colOff>
      <xdr:row>58</xdr:row>
      <xdr:rowOff>39574</xdr:rowOff>
    </xdr:to>
    <xdr:cxnSp macro="">
      <xdr:nvCxnSpPr>
        <xdr:cNvPr id="123" name="直線コネクタ 122"/>
        <xdr:cNvCxnSpPr/>
      </xdr:nvCxnSpPr>
      <xdr:spPr>
        <a:xfrm flipV="1">
          <a:off x="2908300" y="9921368"/>
          <a:ext cx="889000" cy="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5670</xdr:rowOff>
    </xdr:from>
    <xdr:to>
      <xdr:col>5</xdr:col>
      <xdr:colOff>409575</xdr:colOff>
      <xdr:row>57</xdr:row>
      <xdr:rowOff>107270</xdr:rowOff>
    </xdr:to>
    <xdr:sp macro="" textlink="">
      <xdr:nvSpPr>
        <xdr:cNvPr id="124" name="フローチャート : 判断 123"/>
        <xdr:cNvSpPr/>
      </xdr:nvSpPr>
      <xdr:spPr>
        <a:xfrm>
          <a:off x="3746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123797</xdr:rowOff>
    </xdr:from>
    <xdr:ext cx="534377" cy="259045"/>
    <xdr:sp macro="" textlink="">
      <xdr:nvSpPr>
        <xdr:cNvPr id="125" name="テキスト ボックス 124"/>
        <xdr:cNvSpPr txBox="1"/>
      </xdr:nvSpPr>
      <xdr:spPr>
        <a:xfrm>
          <a:off x="3530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8674</xdr:rowOff>
    </xdr:from>
    <xdr:to>
      <xdr:col>4</xdr:col>
      <xdr:colOff>155575</xdr:colOff>
      <xdr:row>58</xdr:row>
      <xdr:rowOff>39574</xdr:rowOff>
    </xdr:to>
    <xdr:cxnSp macro="">
      <xdr:nvCxnSpPr>
        <xdr:cNvPr id="126" name="直線コネクタ 125"/>
        <xdr:cNvCxnSpPr/>
      </xdr:nvCxnSpPr>
      <xdr:spPr>
        <a:xfrm>
          <a:off x="2019300" y="9952774"/>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8674</xdr:rowOff>
    </xdr:from>
    <xdr:to>
      <xdr:col>2</xdr:col>
      <xdr:colOff>638175</xdr:colOff>
      <xdr:row>58</xdr:row>
      <xdr:rowOff>45136</xdr:rowOff>
    </xdr:to>
    <xdr:cxnSp macro="">
      <xdr:nvCxnSpPr>
        <xdr:cNvPr id="129" name="直線コネクタ 128"/>
        <xdr:cNvCxnSpPr/>
      </xdr:nvCxnSpPr>
      <xdr:spPr>
        <a:xfrm flipV="1">
          <a:off x="1130300" y="9952774"/>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135234</xdr:rowOff>
    </xdr:from>
    <xdr:to>
      <xdr:col>6</xdr:col>
      <xdr:colOff>561975</xdr:colOff>
      <xdr:row>58</xdr:row>
      <xdr:rowOff>65384</xdr:rowOff>
    </xdr:to>
    <xdr:sp macro="" textlink="">
      <xdr:nvSpPr>
        <xdr:cNvPr id="139" name="円/楕円 138"/>
        <xdr:cNvSpPr/>
      </xdr:nvSpPr>
      <xdr:spPr>
        <a:xfrm>
          <a:off x="4584700" y="99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97918</xdr:rowOff>
    </xdr:from>
    <xdr:to>
      <xdr:col>5</xdr:col>
      <xdr:colOff>409575</xdr:colOff>
      <xdr:row>58</xdr:row>
      <xdr:rowOff>28068</xdr:rowOff>
    </xdr:to>
    <xdr:sp macro="" textlink="">
      <xdr:nvSpPr>
        <xdr:cNvPr id="141" name="円/楕円 140"/>
        <xdr:cNvSpPr/>
      </xdr:nvSpPr>
      <xdr:spPr>
        <a:xfrm>
          <a:off x="3746500" y="98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19195</xdr:rowOff>
    </xdr:from>
    <xdr:ext cx="534377" cy="259045"/>
    <xdr:sp macro="" textlink="">
      <xdr:nvSpPr>
        <xdr:cNvPr id="142" name="テキスト ボックス 141"/>
        <xdr:cNvSpPr txBox="1"/>
      </xdr:nvSpPr>
      <xdr:spPr>
        <a:xfrm>
          <a:off x="3530111" y="99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160224</xdr:rowOff>
    </xdr:from>
    <xdr:to>
      <xdr:col>4</xdr:col>
      <xdr:colOff>206375</xdr:colOff>
      <xdr:row>58</xdr:row>
      <xdr:rowOff>90374</xdr:rowOff>
    </xdr:to>
    <xdr:sp macro="" textlink="">
      <xdr:nvSpPr>
        <xdr:cNvPr id="143" name="円/楕円 142"/>
        <xdr:cNvSpPr/>
      </xdr:nvSpPr>
      <xdr:spPr>
        <a:xfrm>
          <a:off x="2857500" y="99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81501</xdr:rowOff>
    </xdr:from>
    <xdr:ext cx="534377" cy="259045"/>
    <xdr:sp macro="" textlink="">
      <xdr:nvSpPr>
        <xdr:cNvPr id="144" name="テキスト ボックス 143"/>
        <xdr:cNvSpPr txBox="1"/>
      </xdr:nvSpPr>
      <xdr:spPr>
        <a:xfrm>
          <a:off x="2641111" y="1002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129324</xdr:rowOff>
    </xdr:from>
    <xdr:to>
      <xdr:col>3</xdr:col>
      <xdr:colOff>3175</xdr:colOff>
      <xdr:row>58</xdr:row>
      <xdr:rowOff>59474</xdr:rowOff>
    </xdr:to>
    <xdr:sp macro="" textlink="">
      <xdr:nvSpPr>
        <xdr:cNvPr id="145" name="円/楕円 144"/>
        <xdr:cNvSpPr/>
      </xdr:nvSpPr>
      <xdr:spPr>
        <a:xfrm>
          <a:off x="1968500" y="99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50601</xdr:rowOff>
    </xdr:from>
    <xdr:ext cx="534377" cy="259045"/>
    <xdr:sp macro="" textlink="">
      <xdr:nvSpPr>
        <xdr:cNvPr id="146" name="テキスト ボックス 145"/>
        <xdr:cNvSpPr txBox="1"/>
      </xdr:nvSpPr>
      <xdr:spPr>
        <a:xfrm>
          <a:off x="1752111" y="99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165786</xdr:rowOff>
    </xdr:from>
    <xdr:to>
      <xdr:col>1</xdr:col>
      <xdr:colOff>485775</xdr:colOff>
      <xdr:row>58</xdr:row>
      <xdr:rowOff>95936</xdr:rowOff>
    </xdr:to>
    <xdr:sp macro="" textlink="">
      <xdr:nvSpPr>
        <xdr:cNvPr id="147" name="円/楕円 146"/>
        <xdr:cNvSpPr/>
      </xdr:nvSpPr>
      <xdr:spPr>
        <a:xfrm>
          <a:off x="1079500" y="99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87063</xdr:rowOff>
    </xdr:from>
    <xdr:ext cx="534377" cy="259045"/>
    <xdr:sp macro="" textlink="">
      <xdr:nvSpPr>
        <xdr:cNvPr id="148" name="テキスト ボックス 147"/>
        <xdr:cNvSpPr txBox="1"/>
      </xdr:nvSpPr>
      <xdr:spPr>
        <a:xfrm>
          <a:off x="863111" y="100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148307</xdr:rowOff>
    </xdr:from>
    <xdr:to>
      <xdr:col>6</xdr:col>
      <xdr:colOff>511175</xdr:colOff>
      <xdr:row>78</xdr:row>
      <xdr:rowOff>7756</xdr:rowOff>
    </xdr:to>
    <xdr:cxnSp macro="">
      <xdr:nvCxnSpPr>
        <xdr:cNvPr id="178" name="直線コネクタ 177"/>
        <xdr:cNvCxnSpPr/>
      </xdr:nvCxnSpPr>
      <xdr:spPr>
        <a:xfrm flipV="1">
          <a:off x="3797300" y="13349957"/>
          <a:ext cx="8382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169494</xdr:rowOff>
    </xdr:from>
    <xdr:to>
      <xdr:col>5</xdr:col>
      <xdr:colOff>358775</xdr:colOff>
      <xdr:row>78</xdr:row>
      <xdr:rowOff>7756</xdr:rowOff>
    </xdr:to>
    <xdr:cxnSp macro="">
      <xdr:nvCxnSpPr>
        <xdr:cNvPr id="181" name="直線コネクタ 180"/>
        <xdr:cNvCxnSpPr/>
      </xdr:nvCxnSpPr>
      <xdr:spPr>
        <a:xfrm>
          <a:off x="2908300" y="13371144"/>
          <a:ext cx="889000" cy="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118596</xdr:rowOff>
    </xdr:from>
    <xdr:to>
      <xdr:col>5</xdr:col>
      <xdr:colOff>409575</xdr:colOff>
      <xdr:row>78</xdr:row>
      <xdr:rowOff>48746</xdr:rowOff>
    </xdr:to>
    <xdr:sp macro="" textlink="">
      <xdr:nvSpPr>
        <xdr:cNvPr id="182" name="フローチャート : 判断 181"/>
        <xdr:cNvSpPr/>
      </xdr:nvSpPr>
      <xdr:spPr>
        <a:xfrm>
          <a:off x="3746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65273</xdr:rowOff>
    </xdr:from>
    <xdr:ext cx="599010" cy="259045"/>
    <xdr:sp macro="" textlink="">
      <xdr:nvSpPr>
        <xdr:cNvPr id="183" name="テキスト ボックス 182"/>
        <xdr:cNvSpPr txBox="1"/>
      </xdr:nvSpPr>
      <xdr:spPr>
        <a:xfrm>
          <a:off x="3497794"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169494</xdr:rowOff>
    </xdr:from>
    <xdr:to>
      <xdr:col>4</xdr:col>
      <xdr:colOff>155575</xdr:colOff>
      <xdr:row>78</xdr:row>
      <xdr:rowOff>48729</xdr:rowOff>
    </xdr:to>
    <xdr:cxnSp macro="">
      <xdr:nvCxnSpPr>
        <xdr:cNvPr id="184" name="直線コネクタ 183"/>
        <xdr:cNvCxnSpPr/>
      </xdr:nvCxnSpPr>
      <xdr:spPr>
        <a:xfrm flipV="1">
          <a:off x="2019300" y="13371144"/>
          <a:ext cx="889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63578</xdr:rowOff>
    </xdr:from>
    <xdr:ext cx="599010" cy="259045"/>
    <xdr:sp macro="" textlink="">
      <xdr:nvSpPr>
        <xdr:cNvPr id="186" name="テキスト ボックス 185"/>
        <xdr:cNvSpPr txBox="1"/>
      </xdr:nvSpPr>
      <xdr:spPr>
        <a:xfrm>
          <a:off x="2608794" y="134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32970</xdr:rowOff>
    </xdr:from>
    <xdr:to>
      <xdr:col>2</xdr:col>
      <xdr:colOff>638175</xdr:colOff>
      <xdr:row>78</xdr:row>
      <xdr:rowOff>48729</xdr:rowOff>
    </xdr:to>
    <xdr:cxnSp macro="">
      <xdr:nvCxnSpPr>
        <xdr:cNvPr id="187" name="直線コネクタ 186"/>
        <xdr:cNvCxnSpPr/>
      </xdr:nvCxnSpPr>
      <xdr:spPr>
        <a:xfrm>
          <a:off x="1130300" y="13406070"/>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93087</xdr:rowOff>
    </xdr:from>
    <xdr:ext cx="599010" cy="259045"/>
    <xdr:sp macro="" textlink="">
      <xdr:nvSpPr>
        <xdr:cNvPr id="189" name="テキスト ボックス 188"/>
        <xdr:cNvSpPr txBox="1"/>
      </xdr:nvSpPr>
      <xdr:spPr>
        <a:xfrm>
          <a:off x="1719794" y="134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123651</xdr:rowOff>
    </xdr:from>
    <xdr:ext cx="599010" cy="259045"/>
    <xdr:sp macro="" textlink="">
      <xdr:nvSpPr>
        <xdr:cNvPr id="191" name="テキスト ボックス 190"/>
        <xdr:cNvSpPr txBox="1"/>
      </xdr:nvSpPr>
      <xdr:spPr>
        <a:xfrm>
          <a:off x="830794" y="1349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97507</xdr:rowOff>
    </xdr:from>
    <xdr:to>
      <xdr:col>6</xdr:col>
      <xdr:colOff>561975</xdr:colOff>
      <xdr:row>78</xdr:row>
      <xdr:rowOff>27657</xdr:rowOff>
    </xdr:to>
    <xdr:sp macro="" textlink="">
      <xdr:nvSpPr>
        <xdr:cNvPr id="197" name="円/楕円 196"/>
        <xdr:cNvSpPr/>
      </xdr:nvSpPr>
      <xdr:spPr>
        <a:xfrm>
          <a:off x="4584700" y="132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120384</xdr:rowOff>
    </xdr:from>
    <xdr:ext cx="599010" cy="259045"/>
    <xdr:sp macro="" textlink="">
      <xdr:nvSpPr>
        <xdr:cNvPr id="198" name="民生費該当値テキスト"/>
        <xdr:cNvSpPr txBox="1"/>
      </xdr:nvSpPr>
      <xdr:spPr>
        <a:xfrm>
          <a:off x="4686300" y="131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128406</xdr:rowOff>
    </xdr:from>
    <xdr:to>
      <xdr:col>5</xdr:col>
      <xdr:colOff>409575</xdr:colOff>
      <xdr:row>78</xdr:row>
      <xdr:rowOff>58556</xdr:rowOff>
    </xdr:to>
    <xdr:sp macro="" textlink="">
      <xdr:nvSpPr>
        <xdr:cNvPr id="199" name="円/楕円 198"/>
        <xdr:cNvSpPr/>
      </xdr:nvSpPr>
      <xdr:spPr>
        <a:xfrm>
          <a:off x="3746500" y="133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49683</xdr:rowOff>
    </xdr:from>
    <xdr:ext cx="599010" cy="259045"/>
    <xdr:sp macro="" textlink="">
      <xdr:nvSpPr>
        <xdr:cNvPr id="200" name="テキスト ボックス 199"/>
        <xdr:cNvSpPr txBox="1"/>
      </xdr:nvSpPr>
      <xdr:spPr>
        <a:xfrm>
          <a:off x="3497794" y="134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118694</xdr:rowOff>
    </xdr:from>
    <xdr:to>
      <xdr:col>4</xdr:col>
      <xdr:colOff>206375</xdr:colOff>
      <xdr:row>78</xdr:row>
      <xdr:rowOff>48844</xdr:rowOff>
    </xdr:to>
    <xdr:sp macro="" textlink="">
      <xdr:nvSpPr>
        <xdr:cNvPr id="201" name="円/楕円 200"/>
        <xdr:cNvSpPr/>
      </xdr:nvSpPr>
      <xdr:spPr>
        <a:xfrm>
          <a:off x="2857500" y="133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65371</xdr:rowOff>
    </xdr:from>
    <xdr:ext cx="599010" cy="259045"/>
    <xdr:sp macro="" textlink="">
      <xdr:nvSpPr>
        <xdr:cNvPr id="202" name="テキスト ボックス 201"/>
        <xdr:cNvSpPr txBox="1"/>
      </xdr:nvSpPr>
      <xdr:spPr>
        <a:xfrm>
          <a:off x="2608794" y="130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169379</xdr:rowOff>
    </xdr:from>
    <xdr:to>
      <xdr:col>3</xdr:col>
      <xdr:colOff>3175</xdr:colOff>
      <xdr:row>78</xdr:row>
      <xdr:rowOff>99529</xdr:rowOff>
    </xdr:to>
    <xdr:sp macro="" textlink="">
      <xdr:nvSpPr>
        <xdr:cNvPr id="203" name="円/楕円 202"/>
        <xdr:cNvSpPr/>
      </xdr:nvSpPr>
      <xdr:spPr>
        <a:xfrm>
          <a:off x="1968500" y="133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116056</xdr:rowOff>
    </xdr:from>
    <xdr:ext cx="599010" cy="259045"/>
    <xdr:sp macro="" textlink="">
      <xdr:nvSpPr>
        <xdr:cNvPr id="204" name="テキスト ボックス 203"/>
        <xdr:cNvSpPr txBox="1"/>
      </xdr:nvSpPr>
      <xdr:spPr>
        <a:xfrm>
          <a:off x="1719794" y="131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153620</xdr:rowOff>
    </xdr:from>
    <xdr:to>
      <xdr:col>1</xdr:col>
      <xdr:colOff>485775</xdr:colOff>
      <xdr:row>78</xdr:row>
      <xdr:rowOff>83770</xdr:rowOff>
    </xdr:to>
    <xdr:sp macro="" textlink="">
      <xdr:nvSpPr>
        <xdr:cNvPr id="205" name="円/楕円 204"/>
        <xdr:cNvSpPr/>
      </xdr:nvSpPr>
      <xdr:spPr>
        <a:xfrm>
          <a:off x="1079500" y="133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100297</xdr:rowOff>
    </xdr:from>
    <xdr:ext cx="599010" cy="259045"/>
    <xdr:sp macro="" textlink="">
      <xdr:nvSpPr>
        <xdr:cNvPr id="206" name="テキスト ボックス 205"/>
        <xdr:cNvSpPr txBox="1"/>
      </xdr:nvSpPr>
      <xdr:spPr>
        <a:xfrm>
          <a:off x="830794" y="1313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74270</xdr:rowOff>
    </xdr:from>
    <xdr:to>
      <xdr:col>6</xdr:col>
      <xdr:colOff>511175</xdr:colOff>
      <xdr:row>94</xdr:row>
      <xdr:rowOff>144514</xdr:rowOff>
    </xdr:to>
    <xdr:cxnSp macro="">
      <xdr:nvCxnSpPr>
        <xdr:cNvPr id="235" name="直線コネクタ 234"/>
        <xdr:cNvCxnSpPr/>
      </xdr:nvCxnSpPr>
      <xdr:spPr>
        <a:xfrm>
          <a:off x="3797300" y="15504770"/>
          <a:ext cx="838200" cy="7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74270</xdr:rowOff>
    </xdr:from>
    <xdr:to>
      <xdr:col>5</xdr:col>
      <xdr:colOff>358775</xdr:colOff>
      <xdr:row>93</xdr:row>
      <xdr:rowOff>118630</xdr:rowOff>
    </xdr:to>
    <xdr:cxnSp macro="">
      <xdr:nvCxnSpPr>
        <xdr:cNvPr id="238" name="直線コネクタ 237"/>
        <xdr:cNvCxnSpPr/>
      </xdr:nvCxnSpPr>
      <xdr:spPr>
        <a:xfrm flipV="1">
          <a:off x="2908300" y="15504770"/>
          <a:ext cx="889000" cy="55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57429</xdr:rowOff>
    </xdr:from>
    <xdr:to>
      <xdr:col>5</xdr:col>
      <xdr:colOff>409575</xdr:colOff>
      <xdr:row>95</xdr:row>
      <xdr:rowOff>159029</xdr:rowOff>
    </xdr:to>
    <xdr:sp macro="" textlink="">
      <xdr:nvSpPr>
        <xdr:cNvPr id="239" name="フローチャート : 判断 238"/>
        <xdr:cNvSpPr/>
      </xdr:nvSpPr>
      <xdr:spPr>
        <a:xfrm>
          <a:off x="3746500" y="1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150156</xdr:rowOff>
    </xdr:from>
    <xdr:ext cx="534377" cy="259045"/>
    <xdr:sp macro="" textlink="">
      <xdr:nvSpPr>
        <xdr:cNvPr id="240" name="テキスト ボックス 239"/>
        <xdr:cNvSpPr txBox="1"/>
      </xdr:nvSpPr>
      <xdr:spPr>
        <a:xfrm>
          <a:off x="3530111" y="1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118630</xdr:rowOff>
    </xdr:from>
    <xdr:to>
      <xdr:col>4</xdr:col>
      <xdr:colOff>155575</xdr:colOff>
      <xdr:row>95</xdr:row>
      <xdr:rowOff>75070</xdr:rowOff>
    </xdr:to>
    <xdr:cxnSp macro="">
      <xdr:nvCxnSpPr>
        <xdr:cNvPr id="241" name="直線コネクタ 240"/>
        <xdr:cNvCxnSpPr/>
      </xdr:nvCxnSpPr>
      <xdr:spPr>
        <a:xfrm flipV="1">
          <a:off x="2019300" y="16063480"/>
          <a:ext cx="889000" cy="2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843</xdr:rowOff>
    </xdr:from>
    <xdr:ext cx="534377" cy="259045"/>
    <xdr:sp macro="" textlink="">
      <xdr:nvSpPr>
        <xdr:cNvPr id="243" name="テキスト ボックス 242"/>
        <xdr:cNvSpPr txBox="1"/>
      </xdr:nvSpPr>
      <xdr:spPr>
        <a:xfrm>
          <a:off x="2641111" y="164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75070</xdr:rowOff>
    </xdr:from>
    <xdr:to>
      <xdr:col>2</xdr:col>
      <xdr:colOff>638175</xdr:colOff>
      <xdr:row>95</xdr:row>
      <xdr:rowOff>81268</xdr:rowOff>
    </xdr:to>
    <xdr:cxnSp macro="">
      <xdr:nvCxnSpPr>
        <xdr:cNvPr id="244" name="直線コネクタ 243"/>
        <xdr:cNvCxnSpPr/>
      </xdr:nvCxnSpPr>
      <xdr:spPr>
        <a:xfrm flipV="1">
          <a:off x="1130300" y="16362820"/>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13073</xdr:rowOff>
    </xdr:from>
    <xdr:ext cx="534377" cy="259045"/>
    <xdr:sp macro="" textlink="">
      <xdr:nvSpPr>
        <xdr:cNvPr id="246" name="テキスト ボックス 245"/>
        <xdr:cNvSpPr txBox="1"/>
      </xdr:nvSpPr>
      <xdr:spPr>
        <a:xfrm>
          <a:off x="1752111" y="16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3548</xdr:rowOff>
    </xdr:from>
    <xdr:ext cx="534377" cy="259045"/>
    <xdr:sp macro="" textlink="">
      <xdr:nvSpPr>
        <xdr:cNvPr id="248" name="テキスト ボックス 247"/>
        <xdr:cNvSpPr txBox="1"/>
      </xdr:nvSpPr>
      <xdr:spPr>
        <a:xfrm>
          <a:off x="863111" y="164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93714</xdr:rowOff>
    </xdr:from>
    <xdr:to>
      <xdr:col>6</xdr:col>
      <xdr:colOff>561975</xdr:colOff>
      <xdr:row>95</xdr:row>
      <xdr:rowOff>23864</xdr:rowOff>
    </xdr:to>
    <xdr:sp macro="" textlink="">
      <xdr:nvSpPr>
        <xdr:cNvPr id="254" name="円/楕円 253"/>
        <xdr:cNvSpPr/>
      </xdr:nvSpPr>
      <xdr:spPr>
        <a:xfrm>
          <a:off x="4584700" y="162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116591</xdr:rowOff>
    </xdr:from>
    <xdr:ext cx="534377" cy="259045"/>
    <xdr:sp macro="" textlink="">
      <xdr:nvSpPr>
        <xdr:cNvPr id="255" name="衛生費該当値テキスト"/>
        <xdr:cNvSpPr txBox="1"/>
      </xdr:nvSpPr>
      <xdr:spPr>
        <a:xfrm>
          <a:off x="4686300" y="160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59,621</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23470</xdr:rowOff>
    </xdr:from>
    <xdr:to>
      <xdr:col>5</xdr:col>
      <xdr:colOff>409575</xdr:colOff>
      <xdr:row>90</xdr:row>
      <xdr:rowOff>125070</xdr:rowOff>
    </xdr:to>
    <xdr:sp macro="" textlink="">
      <xdr:nvSpPr>
        <xdr:cNvPr id="256" name="円/楕円 255"/>
        <xdr:cNvSpPr/>
      </xdr:nvSpPr>
      <xdr:spPr>
        <a:xfrm>
          <a:off x="3746500" y="154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141597</xdr:rowOff>
    </xdr:from>
    <xdr:ext cx="599010" cy="259045"/>
    <xdr:sp macro="" textlink="">
      <xdr:nvSpPr>
        <xdr:cNvPr id="257" name="テキスト ボックス 256"/>
        <xdr:cNvSpPr txBox="1"/>
      </xdr:nvSpPr>
      <xdr:spPr>
        <a:xfrm>
          <a:off x="3497794" y="1522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67830</xdr:rowOff>
    </xdr:from>
    <xdr:to>
      <xdr:col>4</xdr:col>
      <xdr:colOff>206375</xdr:colOff>
      <xdr:row>93</xdr:row>
      <xdr:rowOff>169430</xdr:rowOff>
    </xdr:to>
    <xdr:sp macro="" textlink="">
      <xdr:nvSpPr>
        <xdr:cNvPr id="258" name="円/楕円 257"/>
        <xdr:cNvSpPr/>
      </xdr:nvSpPr>
      <xdr:spPr>
        <a:xfrm>
          <a:off x="2857500" y="16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14507</xdr:rowOff>
    </xdr:from>
    <xdr:ext cx="534377" cy="259045"/>
    <xdr:sp macro="" textlink="">
      <xdr:nvSpPr>
        <xdr:cNvPr id="259" name="テキスト ボックス 258"/>
        <xdr:cNvSpPr txBox="1"/>
      </xdr:nvSpPr>
      <xdr:spPr>
        <a:xfrm>
          <a:off x="2641111" y="157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24270</xdr:rowOff>
    </xdr:from>
    <xdr:to>
      <xdr:col>3</xdr:col>
      <xdr:colOff>3175</xdr:colOff>
      <xdr:row>95</xdr:row>
      <xdr:rowOff>125870</xdr:rowOff>
    </xdr:to>
    <xdr:sp macro="" textlink="">
      <xdr:nvSpPr>
        <xdr:cNvPr id="260" name="円/楕円 259"/>
        <xdr:cNvSpPr/>
      </xdr:nvSpPr>
      <xdr:spPr>
        <a:xfrm>
          <a:off x="1968500" y="163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142397</xdr:rowOff>
    </xdr:from>
    <xdr:ext cx="534377" cy="259045"/>
    <xdr:sp macro="" textlink="">
      <xdr:nvSpPr>
        <xdr:cNvPr id="261" name="テキスト ボックス 260"/>
        <xdr:cNvSpPr txBox="1"/>
      </xdr:nvSpPr>
      <xdr:spPr>
        <a:xfrm>
          <a:off x="1752111" y="160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30468</xdr:rowOff>
    </xdr:from>
    <xdr:to>
      <xdr:col>1</xdr:col>
      <xdr:colOff>485775</xdr:colOff>
      <xdr:row>95</xdr:row>
      <xdr:rowOff>132068</xdr:rowOff>
    </xdr:to>
    <xdr:sp macro="" textlink="">
      <xdr:nvSpPr>
        <xdr:cNvPr id="262" name="円/楕円 261"/>
        <xdr:cNvSpPr/>
      </xdr:nvSpPr>
      <xdr:spPr>
        <a:xfrm>
          <a:off x="1079500" y="163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148595</xdr:rowOff>
    </xdr:from>
    <xdr:ext cx="534377" cy="259045"/>
    <xdr:sp macro="" textlink="">
      <xdr:nvSpPr>
        <xdr:cNvPr id="263" name="テキスト ボックス 262"/>
        <xdr:cNvSpPr txBox="1"/>
      </xdr:nvSpPr>
      <xdr:spPr>
        <a:xfrm>
          <a:off x="863111" y="160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161989</xdr:rowOff>
    </xdr:from>
    <xdr:to>
      <xdr:col>15</xdr:col>
      <xdr:colOff>180975</xdr:colOff>
      <xdr:row>37</xdr:row>
      <xdr:rowOff>167132</xdr:rowOff>
    </xdr:to>
    <xdr:cxnSp macro="">
      <xdr:nvCxnSpPr>
        <xdr:cNvPr id="292" name="直線コネクタ 291"/>
        <xdr:cNvCxnSpPr/>
      </xdr:nvCxnSpPr>
      <xdr:spPr>
        <a:xfrm flipV="1">
          <a:off x="9639300" y="6505639"/>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167132</xdr:rowOff>
    </xdr:from>
    <xdr:to>
      <xdr:col>14</xdr:col>
      <xdr:colOff>28575</xdr:colOff>
      <xdr:row>37</xdr:row>
      <xdr:rowOff>169799</xdr:rowOff>
    </xdr:to>
    <xdr:cxnSp macro="">
      <xdr:nvCxnSpPr>
        <xdr:cNvPr id="295" name="直線コネクタ 294"/>
        <xdr:cNvCxnSpPr/>
      </xdr:nvCxnSpPr>
      <xdr:spPr>
        <a:xfrm flipV="1">
          <a:off x="8750300" y="65107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6" name="フローチャート : 判断 295"/>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7" name="テキスト ボックス 296"/>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169799</xdr:rowOff>
    </xdr:from>
    <xdr:to>
      <xdr:col>12</xdr:col>
      <xdr:colOff>511175</xdr:colOff>
      <xdr:row>37</xdr:row>
      <xdr:rowOff>170752</xdr:rowOff>
    </xdr:to>
    <xdr:cxnSp macro="">
      <xdr:nvCxnSpPr>
        <xdr:cNvPr id="298" name="直線コネクタ 297"/>
        <xdr:cNvCxnSpPr/>
      </xdr:nvCxnSpPr>
      <xdr:spPr>
        <a:xfrm flipV="1">
          <a:off x="7861300" y="651344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0" name="テキスト ボックス 299"/>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170752</xdr:rowOff>
    </xdr:from>
    <xdr:to>
      <xdr:col>11</xdr:col>
      <xdr:colOff>307975</xdr:colOff>
      <xdr:row>37</xdr:row>
      <xdr:rowOff>171132</xdr:rowOff>
    </xdr:to>
    <xdr:cxnSp macro="">
      <xdr:nvCxnSpPr>
        <xdr:cNvPr id="301" name="直線コネクタ 300"/>
        <xdr:cNvCxnSpPr/>
      </xdr:nvCxnSpPr>
      <xdr:spPr>
        <a:xfrm flipV="1">
          <a:off x="6972300" y="651440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111189</xdr:rowOff>
    </xdr:from>
    <xdr:to>
      <xdr:col>15</xdr:col>
      <xdr:colOff>231775</xdr:colOff>
      <xdr:row>38</xdr:row>
      <xdr:rowOff>41339</xdr:rowOff>
    </xdr:to>
    <xdr:sp macro="" textlink="">
      <xdr:nvSpPr>
        <xdr:cNvPr id="311" name="円/楕円 310"/>
        <xdr:cNvSpPr/>
      </xdr:nvSpPr>
      <xdr:spPr>
        <a:xfrm>
          <a:off x="10426700" y="64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89616</xdr:rowOff>
    </xdr:from>
    <xdr:ext cx="469744" cy="259045"/>
    <xdr:sp macro="" textlink="">
      <xdr:nvSpPr>
        <xdr:cNvPr id="312" name="労働費該当値テキスト"/>
        <xdr:cNvSpPr txBox="1"/>
      </xdr:nvSpPr>
      <xdr:spPr>
        <a:xfrm>
          <a:off x="10528300" y="643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116332</xdr:rowOff>
    </xdr:from>
    <xdr:to>
      <xdr:col>14</xdr:col>
      <xdr:colOff>79375</xdr:colOff>
      <xdr:row>38</xdr:row>
      <xdr:rowOff>46482</xdr:rowOff>
    </xdr:to>
    <xdr:sp macro="" textlink="">
      <xdr:nvSpPr>
        <xdr:cNvPr id="313" name="円/楕円 312"/>
        <xdr:cNvSpPr/>
      </xdr:nvSpPr>
      <xdr:spPr>
        <a:xfrm>
          <a:off x="9588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37609</xdr:rowOff>
    </xdr:from>
    <xdr:ext cx="469744" cy="259045"/>
    <xdr:sp macro="" textlink="">
      <xdr:nvSpPr>
        <xdr:cNvPr id="314" name="テキスト ボックス 313"/>
        <xdr:cNvSpPr txBox="1"/>
      </xdr:nvSpPr>
      <xdr:spPr>
        <a:xfrm>
          <a:off x="9404427"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118999</xdr:rowOff>
    </xdr:from>
    <xdr:to>
      <xdr:col>12</xdr:col>
      <xdr:colOff>561975</xdr:colOff>
      <xdr:row>38</xdr:row>
      <xdr:rowOff>49149</xdr:rowOff>
    </xdr:to>
    <xdr:sp macro="" textlink="">
      <xdr:nvSpPr>
        <xdr:cNvPr id="315" name="円/楕円 314"/>
        <xdr:cNvSpPr/>
      </xdr:nvSpPr>
      <xdr:spPr>
        <a:xfrm>
          <a:off x="8699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40276</xdr:rowOff>
    </xdr:from>
    <xdr:ext cx="469744" cy="259045"/>
    <xdr:sp macro="" textlink="">
      <xdr:nvSpPr>
        <xdr:cNvPr id="316" name="テキスト ボックス 315"/>
        <xdr:cNvSpPr txBox="1"/>
      </xdr:nvSpPr>
      <xdr:spPr>
        <a:xfrm>
          <a:off x="8515427" y="65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119952</xdr:rowOff>
    </xdr:from>
    <xdr:to>
      <xdr:col>11</xdr:col>
      <xdr:colOff>358775</xdr:colOff>
      <xdr:row>38</xdr:row>
      <xdr:rowOff>50102</xdr:rowOff>
    </xdr:to>
    <xdr:sp macro="" textlink="">
      <xdr:nvSpPr>
        <xdr:cNvPr id="317" name="円/楕円 316"/>
        <xdr:cNvSpPr/>
      </xdr:nvSpPr>
      <xdr:spPr>
        <a:xfrm>
          <a:off x="7810500" y="6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41229</xdr:rowOff>
    </xdr:from>
    <xdr:ext cx="469744" cy="259045"/>
    <xdr:sp macro="" textlink="">
      <xdr:nvSpPr>
        <xdr:cNvPr id="318" name="テキスト ボックス 317"/>
        <xdr:cNvSpPr txBox="1"/>
      </xdr:nvSpPr>
      <xdr:spPr>
        <a:xfrm>
          <a:off x="7626427" y="655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120333</xdr:rowOff>
    </xdr:from>
    <xdr:to>
      <xdr:col>10</xdr:col>
      <xdr:colOff>155575</xdr:colOff>
      <xdr:row>38</xdr:row>
      <xdr:rowOff>50482</xdr:rowOff>
    </xdr:to>
    <xdr:sp macro="" textlink="">
      <xdr:nvSpPr>
        <xdr:cNvPr id="319" name="円/楕円 318"/>
        <xdr:cNvSpPr/>
      </xdr:nvSpPr>
      <xdr:spPr>
        <a:xfrm>
          <a:off x="6921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41609</xdr:rowOff>
    </xdr:from>
    <xdr:ext cx="469744" cy="259045"/>
    <xdr:sp macro="" textlink="">
      <xdr:nvSpPr>
        <xdr:cNvPr id="320" name="テキスト ボックス 319"/>
        <xdr:cNvSpPr txBox="1"/>
      </xdr:nvSpPr>
      <xdr:spPr>
        <a:xfrm>
          <a:off x="6737427" y="65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126924</xdr:rowOff>
    </xdr:from>
    <xdr:to>
      <xdr:col>15</xdr:col>
      <xdr:colOff>180975</xdr:colOff>
      <xdr:row>58</xdr:row>
      <xdr:rowOff>128092</xdr:rowOff>
    </xdr:to>
    <xdr:cxnSp macro="">
      <xdr:nvCxnSpPr>
        <xdr:cNvPr id="349" name="直線コネクタ 348"/>
        <xdr:cNvCxnSpPr/>
      </xdr:nvCxnSpPr>
      <xdr:spPr>
        <a:xfrm flipV="1">
          <a:off x="9639300" y="10071024"/>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128092</xdr:rowOff>
    </xdr:from>
    <xdr:to>
      <xdr:col>14</xdr:col>
      <xdr:colOff>28575</xdr:colOff>
      <xdr:row>58</xdr:row>
      <xdr:rowOff>130429</xdr:rowOff>
    </xdr:to>
    <xdr:cxnSp macro="">
      <xdr:nvCxnSpPr>
        <xdr:cNvPr id="352" name="直線コネクタ 351"/>
        <xdr:cNvCxnSpPr/>
      </xdr:nvCxnSpPr>
      <xdr:spPr>
        <a:xfrm flipV="1">
          <a:off x="8750300" y="10072192"/>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53" name="フローチャート : 判断 352"/>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54" name="テキスト ボックス 353"/>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130429</xdr:rowOff>
    </xdr:from>
    <xdr:to>
      <xdr:col>12</xdr:col>
      <xdr:colOff>511175</xdr:colOff>
      <xdr:row>58</xdr:row>
      <xdr:rowOff>132194</xdr:rowOff>
    </xdr:to>
    <xdr:cxnSp macro="">
      <xdr:nvCxnSpPr>
        <xdr:cNvPr id="355" name="直線コネクタ 354"/>
        <xdr:cNvCxnSpPr/>
      </xdr:nvCxnSpPr>
      <xdr:spPr>
        <a:xfrm flipV="1">
          <a:off x="7861300" y="10074529"/>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115824</xdr:rowOff>
    </xdr:from>
    <xdr:to>
      <xdr:col>11</xdr:col>
      <xdr:colOff>307975</xdr:colOff>
      <xdr:row>58</xdr:row>
      <xdr:rowOff>132194</xdr:rowOff>
    </xdr:to>
    <xdr:cxnSp macro="">
      <xdr:nvCxnSpPr>
        <xdr:cNvPr id="358" name="直線コネクタ 357"/>
        <xdr:cNvCxnSpPr/>
      </xdr:nvCxnSpPr>
      <xdr:spPr>
        <a:xfrm>
          <a:off x="6972300" y="10059924"/>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76124</xdr:rowOff>
    </xdr:from>
    <xdr:to>
      <xdr:col>15</xdr:col>
      <xdr:colOff>231775</xdr:colOff>
      <xdr:row>59</xdr:row>
      <xdr:rowOff>6274</xdr:rowOff>
    </xdr:to>
    <xdr:sp macro="" textlink="">
      <xdr:nvSpPr>
        <xdr:cNvPr id="368" name="円/楕円 367"/>
        <xdr:cNvSpPr/>
      </xdr:nvSpPr>
      <xdr:spPr>
        <a:xfrm>
          <a:off x="10426700" y="100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162501</xdr:rowOff>
    </xdr:from>
    <xdr:ext cx="469744" cy="259045"/>
    <xdr:sp macro="" textlink="">
      <xdr:nvSpPr>
        <xdr:cNvPr id="369" name="農林水産業費該当値テキスト"/>
        <xdr:cNvSpPr txBox="1"/>
      </xdr:nvSpPr>
      <xdr:spPr>
        <a:xfrm>
          <a:off x="10528300" y="99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77292</xdr:rowOff>
    </xdr:from>
    <xdr:to>
      <xdr:col>14</xdr:col>
      <xdr:colOff>79375</xdr:colOff>
      <xdr:row>59</xdr:row>
      <xdr:rowOff>7442</xdr:rowOff>
    </xdr:to>
    <xdr:sp macro="" textlink="">
      <xdr:nvSpPr>
        <xdr:cNvPr id="370" name="円/楕円 369"/>
        <xdr:cNvSpPr/>
      </xdr:nvSpPr>
      <xdr:spPr>
        <a:xfrm>
          <a:off x="9588500" y="100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170019</xdr:rowOff>
    </xdr:from>
    <xdr:ext cx="469744" cy="259045"/>
    <xdr:sp macro="" textlink="">
      <xdr:nvSpPr>
        <xdr:cNvPr id="371" name="テキスト ボックス 370"/>
        <xdr:cNvSpPr txBox="1"/>
      </xdr:nvSpPr>
      <xdr:spPr>
        <a:xfrm>
          <a:off x="9404427" y="1011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79629</xdr:rowOff>
    </xdr:from>
    <xdr:to>
      <xdr:col>12</xdr:col>
      <xdr:colOff>561975</xdr:colOff>
      <xdr:row>59</xdr:row>
      <xdr:rowOff>9779</xdr:rowOff>
    </xdr:to>
    <xdr:sp macro="" textlink="">
      <xdr:nvSpPr>
        <xdr:cNvPr id="372" name="円/楕円 371"/>
        <xdr:cNvSpPr/>
      </xdr:nvSpPr>
      <xdr:spPr>
        <a:xfrm>
          <a:off x="8699500" y="100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906</xdr:rowOff>
    </xdr:from>
    <xdr:ext cx="469744" cy="259045"/>
    <xdr:sp macro="" textlink="">
      <xdr:nvSpPr>
        <xdr:cNvPr id="373" name="テキスト ボックス 372"/>
        <xdr:cNvSpPr txBox="1"/>
      </xdr:nvSpPr>
      <xdr:spPr>
        <a:xfrm>
          <a:off x="8515427" y="101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81394</xdr:rowOff>
    </xdr:from>
    <xdr:to>
      <xdr:col>11</xdr:col>
      <xdr:colOff>358775</xdr:colOff>
      <xdr:row>59</xdr:row>
      <xdr:rowOff>11544</xdr:rowOff>
    </xdr:to>
    <xdr:sp macro="" textlink="">
      <xdr:nvSpPr>
        <xdr:cNvPr id="374" name="円/楕円 373"/>
        <xdr:cNvSpPr/>
      </xdr:nvSpPr>
      <xdr:spPr>
        <a:xfrm>
          <a:off x="7810500" y="100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2671</xdr:rowOff>
    </xdr:from>
    <xdr:ext cx="469744" cy="259045"/>
    <xdr:sp macro="" textlink="">
      <xdr:nvSpPr>
        <xdr:cNvPr id="375" name="テキスト ボックス 374"/>
        <xdr:cNvSpPr txBox="1"/>
      </xdr:nvSpPr>
      <xdr:spPr>
        <a:xfrm>
          <a:off x="7626427" y="101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65024</xdr:rowOff>
    </xdr:from>
    <xdr:to>
      <xdr:col>10</xdr:col>
      <xdr:colOff>155575</xdr:colOff>
      <xdr:row>58</xdr:row>
      <xdr:rowOff>166624</xdr:rowOff>
    </xdr:to>
    <xdr:sp macro="" textlink="">
      <xdr:nvSpPr>
        <xdr:cNvPr id="376" name="円/楕円 375"/>
        <xdr:cNvSpPr/>
      </xdr:nvSpPr>
      <xdr:spPr>
        <a:xfrm>
          <a:off x="6921500" y="100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157751</xdr:rowOff>
    </xdr:from>
    <xdr:ext cx="469744" cy="259045"/>
    <xdr:sp macro="" textlink="">
      <xdr:nvSpPr>
        <xdr:cNvPr id="377" name="テキスト ボックス 376"/>
        <xdr:cNvSpPr txBox="1"/>
      </xdr:nvSpPr>
      <xdr:spPr>
        <a:xfrm>
          <a:off x="6737427" y="10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95580</xdr:rowOff>
    </xdr:from>
    <xdr:to>
      <xdr:col>15</xdr:col>
      <xdr:colOff>180975</xdr:colOff>
      <xdr:row>76</xdr:row>
      <xdr:rowOff>137381</xdr:rowOff>
    </xdr:to>
    <xdr:cxnSp macro="">
      <xdr:nvCxnSpPr>
        <xdr:cNvPr id="408" name="直線コネクタ 407"/>
        <xdr:cNvCxnSpPr/>
      </xdr:nvCxnSpPr>
      <xdr:spPr>
        <a:xfrm flipV="1">
          <a:off x="9639300" y="13125780"/>
          <a:ext cx="8382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137381</xdr:rowOff>
    </xdr:from>
    <xdr:to>
      <xdr:col>14</xdr:col>
      <xdr:colOff>28575</xdr:colOff>
      <xdr:row>77</xdr:row>
      <xdr:rowOff>14067</xdr:rowOff>
    </xdr:to>
    <xdr:cxnSp macro="">
      <xdr:nvCxnSpPr>
        <xdr:cNvPr id="411" name="直線コネクタ 410"/>
        <xdr:cNvCxnSpPr/>
      </xdr:nvCxnSpPr>
      <xdr:spPr>
        <a:xfrm flipV="1">
          <a:off x="8750300" y="13167581"/>
          <a:ext cx="889000" cy="4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41971</xdr:rowOff>
    </xdr:from>
    <xdr:to>
      <xdr:col>14</xdr:col>
      <xdr:colOff>79375</xdr:colOff>
      <xdr:row>76</xdr:row>
      <xdr:rowOff>143571</xdr:rowOff>
    </xdr:to>
    <xdr:sp macro="" textlink="">
      <xdr:nvSpPr>
        <xdr:cNvPr id="412" name="フローチャート : 判断 411"/>
        <xdr:cNvSpPr/>
      </xdr:nvSpPr>
      <xdr:spPr>
        <a:xfrm>
          <a:off x="95885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160099</xdr:rowOff>
    </xdr:from>
    <xdr:ext cx="534377" cy="259045"/>
    <xdr:sp macro="" textlink="">
      <xdr:nvSpPr>
        <xdr:cNvPr id="413" name="テキスト ボックス 412"/>
        <xdr:cNvSpPr txBox="1"/>
      </xdr:nvSpPr>
      <xdr:spPr>
        <a:xfrm>
          <a:off x="9372111" y="12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114325</xdr:rowOff>
    </xdr:from>
    <xdr:to>
      <xdr:col>12</xdr:col>
      <xdr:colOff>511175</xdr:colOff>
      <xdr:row>77</xdr:row>
      <xdr:rowOff>14067</xdr:rowOff>
    </xdr:to>
    <xdr:cxnSp macro="">
      <xdr:nvCxnSpPr>
        <xdr:cNvPr id="414" name="直線コネクタ 413"/>
        <xdr:cNvCxnSpPr/>
      </xdr:nvCxnSpPr>
      <xdr:spPr>
        <a:xfrm>
          <a:off x="7861300" y="13144525"/>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109395</xdr:rowOff>
    </xdr:from>
    <xdr:to>
      <xdr:col>11</xdr:col>
      <xdr:colOff>307975</xdr:colOff>
      <xdr:row>76</xdr:row>
      <xdr:rowOff>114325</xdr:rowOff>
    </xdr:to>
    <xdr:cxnSp macro="">
      <xdr:nvCxnSpPr>
        <xdr:cNvPr id="417" name="直線コネクタ 416"/>
        <xdr:cNvCxnSpPr/>
      </xdr:nvCxnSpPr>
      <xdr:spPr>
        <a:xfrm>
          <a:off x="6972300" y="13139595"/>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61123</xdr:rowOff>
    </xdr:from>
    <xdr:ext cx="534377" cy="259045"/>
    <xdr:sp macro="" textlink="">
      <xdr:nvSpPr>
        <xdr:cNvPr id="419" name="テキスト ボックス 418"/>
        <xdr:cNvSpPr txBox="1"/>
      </xdr:nvSpPr>
      <xdr:spPr>
        <a:xfrm>
          <a:off x="7594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56452</xdr:rowOff>
    </xdr:from>
    <xdr:ext cx="534377" cy="259045"/>
    <xdr:sp macro="" textlink="">
      <xdr:nvSpPr>
        <xdr:cNvPr id="421" name="テキスト ボックス 420"/>
        <xdr:cNvSpPr txBox="1"/>
      </xdr:nvSpPr>
      <xdr:spPr>
        <a:xfrm>
          <a:off x="6705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44780</xdr:rowOff>
    </xdr:from>
    <xdr:to>
      <xdr:col>15</xdr:col>
      <xdr:colOff>231775</xdr:colOff>
      <xdr:row>76</xdr:row>
      <xdr:rowOff>146380</xdr:rowOff>
    </xdr:to>
    <xdr:sp macro="" textlink="">
      <xdr:nvSpPr>
        <xdr:cNvPr id="427" name="円/楕円 426"/>
        <xdr:cNvSpPr/>
      </xdr:nvSpPr>
      <xdr:spPr>
        <a:xfrm>
          <a:off x="104267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67657</xdr:rowOff>
    </xdr:from>
    <xdr:ext cx="534377" cy="259045"/>
    <xdr:sp macro="" textlink="">
      <xdr:nvSpPr>
        <xdr:cNvPr id="428" name="商工費該当値テキスト"/>
        <xdr:cNvSpPr txBox="1"/>
      </xdr:nvSpPr>
      <xdr:spPr>
        <a:xfrm>
          <a:off x="10528300" y="129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86581</xdr:rowOff>
    </xdr:from>
    <xdr:to>
      <xdr:col>14</xdr:col>
      <xdr:colOff>79375</xdr:colOff>
      <xdr:row>77</xdr:row>
      <xdr:rowOff>16731</xdr:rowOff>
    </xdr:to>
    <xdr:sp macro="" textlink="">
      <xdr:nvSpPr>
        <xdr:cNvPr id="429" name="円/楕円 428"/>
        <xdr:cNvSpPr/>
      </xdr:nvSpPr>
      <xdr:spPr>
        <a:xfrm>
          <a:off x="9588500" y="131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xdr:rowOff>
    </xdr:from>
    <xdr:ext cx="534377" cy="259045"/>
    <xdr:sp macro="" textlink="">
      <xdr:nvSpPr>
        <xdr:cNvPr id="430" name="テキスト ボックス 429"/>
        <xdr:cNvSpPr txBox="1"/>
      </xdr:nvSpPr>
      <xdr:spPr>
        <a:xfrm>
          <a:off x="9372111" y="132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134717</xdr:rowOff>
    </xdr:from>
    <xdr:to>
      <xdr:col>12</xdr:col>
      <xdr:colOff>561975</xdr:colOff>
      <xdr:row>77</xdr:row>
      <xdr:rowOff>64867</xdr:rowOff>
    </xdr:to>
    <xdr:sp macro="" textlink="">
      <xdr:nvSpPr>
        <xdr:cNvPr id="431" name="円/楕円 430"/>
        <xdr:cNvSpPr/>
      </xdr:nvSpPr>
      <xdr:spPr>
        <a:xfrm>
          <a:off x="8699500" y="131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55994</xdr:rowOff>
    </xdr:from>
    <xdr:ext cx="534377" cy="259045"/>
    <xdr:sp macro="" textlink="">
      <xdr:nvSpPr>
        <xdr:cNvPr id="432" name="テキスト ボックス 431"/>
        <xdr:cNvSpPr txBox="1"/>
      </xdr:nvSpPr>
      <xdr:spPr>
        <a:xfrm>
          <a:off x="8483111" y="132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63525</xdr:rowOff>
    </xdr:from>
    <xdr:to>
      <xdr:col>11</xdr:col>
      <xdr:colOff>358775</xdr:colOff>
      <xdr:row>76</xdr:row>
      <xdr:rowOff>165125</xdr:rowOff>
    </xdr:to>
    <xdr:sp macro="" textlink="">
      <xdr:nvSpPr>
        <xdr:cNvPr id="433" name="円/楕円 432"/>
        <xdr:cNvSpPr/>
      </xdr:nvSpPr>
      <xdr:spPr>
        <a:xfrm>
          <a:off x="7810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10203</xdr:rowOff>
    </xdr:from>
    <xdr:ext cx="534377" cy="259045"/>
    <xdr:sp macro="" textlink="">
      <xdr:nvSpPr>
        <xdr:cNvPr id="434" name="テキスト ボックス 433"/>
        <xdr:cNvSpPr txBox="1"/>
      </xdr:nvSpPr>
      <xdr:spPr>
        <a:xfrm>
          <a:off x="7594111" y="128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58595</xdr:rowOff>
    </xdr:from>
    <xdr:to>
      <xdr:col>10</xdr:col>
      <xdr:colOff>155575</xdr:colOff>
      <xdr:row>76</xdr:row>
      <xdr:rowOff>160195</xdr:rowOff>
    </xdr:to>
    <xdr:sp macro="" textlink="">
      <xdr:nvSpPr>
        <xdr:cNvPr id="435" name="円/楕円 434"/>
        <xdr:cNvSpPr/>
      </xdr:nvSpPr>
      <xdr:spPr>
        <a:xfrm>
          <a:off x="6921500" y="130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5271</xdr:rowOff>
    </xdr:from>
    <xdr:ext cx="534377" cy="259045"/>
    <xdr:sp macro="" textlink="">
      <xdr:nvSpPr>
        <xdr:cNvPr id="436" name="テキスト ボックス 435"/>
        <xdr:cNvSpPr txBox="1"/>
      </xdr:nvSpPr>
      <xdr:spPr>
        <a:xfrm>
          <a:off x="6705111" y="128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163711</xdr:rowOff>
    </xdr:from>
    <xdr:to>
      <xdr:col>15</xdr:col>
      <xdr:colOff>180975</xdr:colOff>
      <xdr:row>99</xdr:row>
      <xdr:rowOff>284</xdr:rowOff>
    </xdr:to>
    <xdr:cxnSp macro="">
      <xdr:nvCxnSpPr>
        <xdr:cNvPr id="467" name="直線コネクタ 466"/>
        <xdr:cNvCxnSpPr/>
      </xdr:nvCxnSpPr>
      <xdr:spPr>
        <a:xfrm flipV="1">
          <a:off x="9639300" y="16965811"/>
          <a:ext cx="8382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284</xdr:rowOff>
    </xdr:from>
    <xdr:to>
      <xdr:col>14</xdr:col>
      <xdr:colOff>28575</xdr:colOff>
      <xdr:row>99</xdr:row>
      <xdr:rowOff>8556</xdr:rowOff>
    </xdr:to>
    <xdr:cxnSp macro="">
      <xdr:nvCxnSpPr>
        <xdr:cNvPr id="470" name="直線コネクタ 469"/>
        <xdr:cNvCxnSpPr/>
      </xdr:nvCxnSpPr>
      <xdr:spPr>
        <a:xfrm flipV="1">
          <a:off x="8750300" y="16973834"/>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128535</xdr:rowOff>
    </xdr:from>
    <xdr:to>
      <xdr:col>14</xdr:col>
      <xdr:colOff>79375</xdr:colOff>
      <xdr:row>99</xdr:row>
      <xdr:rowOff>58685</xdr:rowOff>
    </xdr:to>
    <xdr:sp macro="" textlink="">
      <xdr:nvSpPr>
        <xdr:cNvPr id="471" name="フローチャート : 判断 470"/>
        <xdr:cNvSpPr/>
      </xdr:nvSpPr>
      <xdr:spPr>
        <a:xfrm>
          <a:off x="9588500" y="1693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49812</xdr:rowOff>
    </xdr:from>
    <xdr:ext cx="534377" cy="259045"/>
    <xdr:sp macro="" textlink="">
      <xdr:nvSpPr>
        <xdr:cNvPr id="472" name="テキスト ボックス 471"/>
        <xdr:cNvSpPr txBox="1"/>
      </xdr:nvSpPr>
      <xdr:spPr>
        <a:xfrm>
          <a:off x="9372111" y="170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8556</xdr:rowOff>
    </xdr:from>
    <xdr:to>
      <xdr:col>12</xdr:col>
      <xdr:colOff>511175</xdr:colOff>
      <xdr:row>99</xdr:row>
      <xdr:rowOff>15255</xdr:rowOff>
    </xdr:to>
    <xdr:cxnSp macro="">
      <xdr:nvCxnSpPr>
        <xdr:cNvPr id="473" name="直線コネクタ 472"/>
        <xdr:cNvCxnSpPr/>
      </xdr:nvCxnSpPr>
      <xdr:spPr>
        <a:xfrm flipV="1">
          <a:off x="7861300" y="16982106"/>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52734</xdr:rowOff>
    </xdr:from>
    <xdr:ext cx="534377" cy="259045"/>
    <xdr:sp macro="" textlink="">
      <xdr:nvSpPr>
        <xdr:cNvPr id="475" name="テキスト ボックス 474"/>
        <xdr:cNvSpPr txBox="1"/>
      </xdr:nvSpPr>
      <xdr:spPr>
        <a:xfrm>
          <a:off x="8483111" y="170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9835</xdr:rowOff>
    </xdr:from>
    <xdr:to>
      <xdr:col>11</xdr:col>
      <xdr:colOff>307975</xdr:colOff>
      <xdr:row>99</xdr:row>
      <xdr:rowOff>15255</xdr:rowOff>
    </xdr:to>
    <xdr:cxnSp macro="">
      <xdr:nvCxnSpPr>
        <xdr:cNvPr id="476" name="直線コネクタ 475"/>
        <xdr:cNvCxnSpPr/>
      </xdr:nvCxnSpPr>
      <xdr:spPr>
        <a:xfrm>
          <a:off x="6972300" y="16983385"/>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73648</xdr:rowOff>
    </xdr:from>
    <xdr:ext cx="534377" cy="259045"/>
    <xdr:sp macro="" textlink="">
      <xdr:nvSpPr>
        <xdr:cNvPr id="478" name="テキスト ボックス 477"/>
        <xdr:cNvSpPr txBox="1"/>
      </xdr:nvSpPr>
      <xdr:spPr>
        <a:xfrm>
          <a:off x="7594111" y="16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60555</xdr:rowOff>
    </xdr:from>
    <xdr:ext cx="534377" cy="259045"/>
    <xdr:sp macro="" textlink="">
      <xdr:nvSpPr>
        <xdr:cNvPr id="480" name="テキスト ボックス 479"/>
        <xdr:cNvSpPr txBox="1"/>
      </xdr:nvSpPr>
      <xdr:spPr>
        <a:xfrm>
          <a:off x="6705111" y="170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112911</xdr:rowOff>
    </xdr:from>
    <xdr:to>
      <xdr:col>15</xdr:col>
      <xdr:colOff>231775</xdr:colOff>
      <xdr:row>99</xdr:row>
      <xdr:rowOff>43061</xdr:rowOff>
    </xdr:to>
    <xdr:sp macro="" textlink="">
      <xdr:nvSpPr>
        <xdr:cNvPr id="486" name="円/楕円 485"/>
        <xdr:cNvSpPr/>
      </xdr:nvSpPr>
      <xdr:spPr>
        <a:xfrm>
          <a:off x="10426700" y="169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72288</xdr:rowOff>
    </xdr:from>
    <xdr:ext cx="534377" cy="259045"/>
    <xdr:sp macro="" textlink="">
      <xdr:nvSpPr>
        <xdr:cNvPr id="487" name="土木費該当値テキスト"/>
        <xdr:cNvSpPr txBox="1"/>
      </xdr:nvSpPr>
      <xdr:spPr>
        <a:xfrm>
          <a:off x="10528300" y="167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120934</xdr:rowOff>
    </xdr:from>
    <xdr:to>
      <xdr:col>14</xdr:col>
      <xdr:colOff>79375</xdr:colOff>
      <xdr:row>99</xdr:row>
      <xdr:rowOff>51084</xdr:rowOff>
    </xdr:to>
    <xdr:sp macro="" textlink="">
      <xdr:nvSpPr>
        <xdr:cNvPr id="488" name="円/楕円 487"/>
        <xdr:cNvSpPr/>
      </xdr:nvSpPr>
      <xdr:spPr>
        <a:xfrm>
          <a:off x="9588500" y="169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67611</xdr:rowOff>
    </xdr:from>
    <xdr:ext cx="534377" cy="259045"/>
    <xdr:sp macro="" textlink="">
      <xdr:nvSpPr>
        <xdr:cNvPr id="489" name="テキスト ボックス 488"/>
        <xdr:cNvSpPr txBox="1"/>
      </xdr:nvSpPr>
      <xdr:spPr>
        <a:xfrm>
          <a:off x="9372111" y="1669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129206</xdr:rowOff>
    </xdr:from>
    <xdr:to>
      <xdr:col>12</xdr:col>
      <xdr:colOff>561975</xdr:colOff>
      <xdr:row>99</xdr:row>
      <xdr:rowOff>59356</xdr:rowOff>
    </xdr:to>
    <xdr:sp macro="" textlink="">
      <xdr:nvSpPr>
        <xdr:cNvPr id="490" name="円/楕円 489"/>
        <xdr:cNvSpPr/>
      </xdr:nvSpPr>
      <xdr:spPr>
        <a:xfrm>
          <a:off x="8699500" y="169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75883</xdr:rowOff>
    </xdr:from>
    <xdr:ext cx="534377" cy="259045"/>
    <xdr:sp macro="" textlink="">
      <xdr:nvSpPr>
        <xdr:cNvPr id="491" name="テキスト ボックス 490"/>
        <xdr:cNvSpPr txBox="1"/>
      </xdr:nvSpPr>
      <xdr:spPr>
        <a:xfrm>
          <a:off x="8483111" y="167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135905</xdr:rowOff>
    </xdr:from>
    <xdr:to>
      <xdr:col>11</xdr:col>
      <xdr:colOff>358775</xdr:colOff>
      <xdr:row>99</xdr:row>
      <xdr:rowOff>66055</xdr:rowOff>
    </xdr:to>
    <xdr:sp macro="" textlink="">
      <xdr:nvSpPr>
        <xdr:cNvPr id="492" name="円/楕円 491"/>
        <xdr:cNvSpPr/>
      </xdr:nvSpPr>
      <xdr:spPr>
        <a:xfrm>
          <a:off x="7810500" y="169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57182</xdr:rowOff>
    </xdr:from>
    <xdr:ext cx="534377" cy="259045"/>
    <xdr:sp macro="" textlink="">
      <xdr:nvSpPr>
        <xdr:cNvPr id="493" name="テキスト ボックス 492"/>
        <xdr:cNvSpPr txBox="1"/>
      </xdr:nvSpPr>
      <xdr:spPr>
        <a:xfrm>
          <a:off x="7594111" y="170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130485</xdr:rowOff>
    </xdr:from>
    <xdr:to>
      <xdr:col>10</xdr:col>
      <xdr:colOff>155575</xdr:colOff>
      <xdr:row>99</xdr:row>
      <xdr:rowOff>60635</xdr:rowOff>
    </xdr:to>
    <xdr:sp macro="" textlink="">
      <xdr:nvSpPr>
        <xdr:cNvPr id="494" name="円/楕円 493"/>
        <xdr:cNvSpPr/>
      </xdr:nvSpPr>
      <xdr:spPr>
        <a:xfrm>
          <a:off x="6921500" y="169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77162</xdr:rowOff>
    </xdr:from>
    <xdr:ext cx="534377" cy="259045"/>
    <xdr:sp macro="" textlink="">
      <xdr:nvSpPr>
        <xdr:cNvPr id="495" name="テキスト ボックス 494"/>
        <xdr:cNvSpPr txBox="1"/>
      </xdr:nvSpPr>
      <xdr:spPr>
        <a:xfrm>
          <a:off x="6705111" y="1670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25533</xdr:rowOff>
    </xdr:from>
    <xdr:to>
      <xdr:col>23</xdr:col>
      <xdr:colOff>517525</xdr:colOff>
      <xdr:row>37</xdr:row>
      <xdr:rowOff>71749</xdr:rowOff>
    </xdr:to>
    <xdr:cxnSp macro="">
      <xdr:nvCxnSpPr>
        <xdr:cNvPr id="524" name="直線コネクタ 523"/>
        <xdr:cNvCxnSpPr/>
      </xdr:nvCxnSpPr>
      <xdr:spPr>
        <a:xfrm flipV="1">
          <a:off x="15481300" y="6369183"/>
          <a:ext cx="8382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71749</xdr:rowOff>
    </xdr:from>
    <xdr:to>
      <xdr:col>22</xdr:col>
      <xdr:colOff>365125</xdr:colOff>
      <xdr:row>37</xdr:row>
      <xdr:rowOff>97237</xdr:rowOff>
    </xdr:to>
    <xdr:cxnSp macro="">
      <xdr:nvCxnSpPr>
        <xdr:cNvPr id="527" name="直線コネクタ 526"/>
        <xdr:cNvCxnSpPr/>
      </xdr:nvCxnSpPr>
      <xdr:spPr>
        <a:xfrm flipV="1">
          <a:off x="14592300" y="6415399"/>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52572</xdr:rowOff>
    </xdr:from>
    <xdr:to>
      <xdr:col>22</xdr:col>
      <xdr:colOff>415925</xdr:colOff>
      <xdr:row>36</xdr:row>
      <xdr:rowOff>154172</xdr:rowOff>
    </xdr:to>
    <xdr:sp macro="" textlink="">
      <xdr:nvSpPr>
        <xdr:cNvPr id="528" name="フローチャート : 判断 527"/>
        <xdr:cNvSpPr/>
      </xdr:nvSpPr>
      <xdr:spPr>
        <a:xfrm>
          <a:off x="15430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170699</xdr:rowOff>
    </xdr:from>
    <xdr:ext cx="534377" cy="259045"/>
    <xdr:sp macro="" textlink="">
      <xdr:nvSpPr>
        <xdr:cNvPr id="529" name="テキスト ボックス 528"/>
        <xdr:cNvSpPr txBox="1"/>
      </xdr:nvSpPr>
      <xdr:spPr>
        <a:xfrm>
          <a:off x="15214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97237</xdr:rowOff>
    </xdr:from>
    <xdr:to>
      <xdr:col>21</xdr:col>
      <xdr:colOff>161925</xdr:colOff>
      <xdr:row>37</xdr:row>
      <xdr:rowOff>108972</xdr:rowOff>
    </xdr:to>
    <xdr:cxnSp macro="">
      <xdr:nvCxnSpPr>
        <xdr:cNvPr id="530" name="直線コネクタ 529"/>
        <xdr:cNvCxnSpPr/>
      </xdr:nvCxnSpPr>
      <xdr:spPr>
        <a:xfrm flipV="1">
          <a:off x="13703300" y="6440887"/>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100990</xdr:rowOff>
    </xdr:from>
    <xdr:to>
      <xdr:col>19</xdr:col>
      <xdr:colOff>644525</xdr:colOff>
      <xdr:row>37</xdr:row>
      <xdr:rowOff>108972</xdr:rowOff>
    </xdr:to>
    <xdr:cxnSp macro="">
      <xdr:nvCxnSpPr>
        <xdr:cNvPr id="533" name="直線コネクタ 532"/>
        <xdr:cNvCxnSpPr/>
      </xdr:nvCxnSpPr>
      <xdr:spPr>
        <a:xfrm>
          <a:off x="12814300" y="6444640"/>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146183</xdr:rowOff>
    </xdr:from>
    <xdr:to>
      <xdr:col>23</xdr:col>
      <xdr:colOff>568325</xdr:colOff>
      <xdr:row>37</xdr:row>
      <xdr:rowOff>76333</xdr:rowOff>
    </xdr:to>
    <xdr:sp macro="" textlink="">
      <xdr:nvSpPr>
        <xdr:cNvPr id="543" name="円/楕円 542"/>
        <xdr:cNvSpPr/>
      </xdr:nvSpPr>
      <xdr:spPr>
        <a:xfrm>
          <a:off x="16268700" y="63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124610</xdr:rowOff>
    </xdr:from>
    <xdr:ext cx="534377" cy="259045"/>
    <xdr:sp macro="" textlink="">
      <xdr:nvSpPr>
        <xdr:cNvPr id="544" name="消防費該当値テキスト"/>
        <xdr:cNvSpPr txBox="1"/>
      </xdr:nvSpPr>
      <xdr:spPr>
        <a:xfrm>
          <a:off x="16370300" y="62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20949</xdr:rowOff>
    </xdr:from>
    <xdr:to>
      <xdr:col>22</xdr:col>
      <xdr:colOff>415925</xdr:colOff>
      <xdr:row>37</xdr:row>
      <xdr:rowOff>122549</xdr:rowOff>
    </xdr:to>
    <xdr:sp macro="" textlink="">
      <xdr:nvSpPr>
        <xdr:cNvPr id="545" name="円/楕円 544"/>
        <xdr:cNvSpPr/>
      </xdr:nvSpPr>
      <xdr:spPr>
        <a:xfrm>
          <a:off x="15430500" y="636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113676</xdr:rowOff>
    </xdr:from>
    <xdr:ext cx="534377" cy="259045"/>
    <xdr:sp macro="" textlink="">
      <xdr:nvSpPr>
        <xdr:cNvPr id="546" name="テキスト ボックス 545"/>
        <xdr:cNvSpPr txBox="1"/>
      </xdr:nvSpPr>
      <xdr:spPr>
        <a:xfrm>
          <a:off x="15214111" y="64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46437</xdr:rowOff>
    </xdr:from>
    <xdr:to>
      <xdr:col>21</xdr:col>
      <xdr:colOff>212725</xdr:colOff>
      <xdr:row>37</xdr:row>
      <xdr:rowOff>148037</xdr:rowOff>
    </xdr:to>
    <xdr:sp macro="" textlink="">
      <xdr:nvSpPr>
        <xdr:cNvPr id="547" name="円/楕円 546"/>
        <xdr:cNvSpPr/>
      </xdr:nvSpPr>
      <xdr:spPr>
        <a:xfrm>
          <a:off x="14541500" y="63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139164</xdr:rowOff>
    </xdr:from>
    <xdr:ext cx="534377" cy="259045"/>
    <xdr:sp macro="" textlink="">
      <xdr:nvSpPr>
        <xdr:cNvPr id="548" name="テキスト ボックス 547"/>
        <xdr:cNvSpPr txBox="1"/>
      </xdr:nvSpPr>
      <xdr:spPr>
        <a:xfrm>
          <a:off x="14325111" y="64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58172</xdr:rowOff>
    </xdr:from>
    <xdr:to>
      <xdr:col>20</xdr:col>
      <xdr:colOff>9525</xdr:colOff>
      <xdr:row>37</xdr:row>
      <xdr:rowOff>159772</xdr:rowOff>
    </xdr:to>
    <xdr:sp macro="" textlink="">
      <xdr:nvSpPr>
        <xdr:cNvPr id="549" name="円/楕円 548"/>
        <xdr:cNvSpPr/>
      </xdr:nvSpPr>
      <xdr:spPr>
        <a:xfrm>
          <a:off x="13652500" y="64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150899</xdr:rowOff>
    </xdr:from>
    <xdr:ext cx="534377" cy="259045"/>
    <xdr:sp macro="" textlink="">
      <xdr:nvSpPr>
        <xdr:cNvPr id="550" name="テキスト ボックス 549"/>
        <xdr:cNvSpPr txBox="1"/>
      </xdr:nvSpPr>
      <xdr:spPr>
        <a:xfrm>
          <a:off x="13436111" y="64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50190</xdr:rowOff>
    </xdr:from>
    <xdr:to>
      <xdr:col>18</xdr:col>
      <xdr:colOff>492125</xdr:colOff>
      <xdr:row>37</xdr:row>
      <xdr:rowOff>151790</xdr:rowOff>
    </xdr:to>
    <xdr:sp macro="" textlink="">
      <xdr:nvSpPr>
        <xdr:cNvPr id="551" name="円/楕円 550"/>
        <xdr:cNvSpPr/>
      </xdr:nvSpPr>
      <xdr:spPr>
        <a:xfrm>
          <a:off x="12763500" y="6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142918</xdr:rowOff>
    </xdr:from>
    <xdr:ext cx="534377" cy="259045"/>
    <xdr:sp macro="" textlink="">
      <xdr:nvSpPr>
        <xdr:cNvPr id="552" name="テキスト ボックス 551"/>
        <xdr:cNvSpPr txBox="1"/>
      </xdr:nvSpPr>
      <xdr:spPr>
        <a:xfrm>
          <a:off x="12547111" y="64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137085</xdr:rowOff>
    </xdr:from>
    <xdr:to>
      <xdr:col>23</xdr:col>
      <xdr:colOff>517525</xdr:colOff>
      <xdr:row>58</xdr:row>
      <xdr:rowOff>139371</xdr:rowOff>
    </xdr:to>
    <xdr:cxnSp macro="">
      <xdr:nvCxnSpPr>
        <xdr:cNvPr id="586" name="直線コネクタ 585"/>
        <xdr:cNvCxnSpPr/>
      </xdr:nvCxnSpPr>
      <xdr:spPr>
        <a:xfrm flipV="1">
          <a:off x="15481300" y="1008118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64677</xdr:rowOff>
    </xdr:from>
    <xdr:to>
      <xdr:col>22</xdr:col>
      <xdr:colOff>365125</xdr:colOff>
      <xdr:row>58</xdr:row>
      <xdr:rowOff>139371</xdr:rowOff>
    </xdr:to>
    <xdr:cxnSp macro="">
      <xdr:nvCxnSpPr>
        <xdr:cNvPr id="589" name="直線コネクタ 588"/>
        <xdr:cNvCxnSpPr/>
      </xdr:nvCxnSpPr>
      <xdr:spPr>
        <a:xfrm>
          <a:off x="14592300" y="10008777"/>
          <a:ext cx="889000" cy="7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14562</xdr:rowOff>
    </xdr:from>
    <xdr:to>
      <xdr:col>22</xdr:col>
      <xdr:colOff>415925</xdr:colOff>
      <xdr:row>56</xdr:row>
      <xdr:rowOff>116162</xdr:rowOff>
    </xdr:to>
    <xdr:sp macro="" textlink="">
      <xdr:nvSpPr>
        <xdr:cNvPr id="590" name="フローチャート : 判断 589"/>
        <xdr:cNvSpPr/>
      </xdr:nvSpPr>
      <xdr:spPr>
        <a:xfrm>
          <a:off x="15430500" y="961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132689</xdr:rowOff>
    </xdr:from>
    <xdr:ext cx="534377" cy="259045"/>
    <xdr:sp macro="" textlink="">
      <xdr:nvSpPr>
        <xdr:cNvPr id="591" name="テキスト ボックス 590"/>
        <xdr:cNvSpPr txBox="1"/>
      </xdr:nvSpPr>
      <xdr:spPr>
        <a:xfrm>
          <a:off x="15214111" y="93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8027</xdr:rowOff>
    </xdr:from>
    <xdr:to>
      <xdr:col>21</xdr:col>
      <xdr:colOff>161925</xdr:colOff>
      <xdr:row>58</xdr:row>
      <xdr:rowOff>64677</xdr:rowOff>
    </xdr:to>
    <xdr:cxnSp macro="">
      <xdr:nvCxnSpPr>
        <xdr:cNvPr id="592" name="直線コネクタ 591"/>
        <xdr:cNvCxnSpPr/>
      </xdr:nvCxnSpPr>
      <xdr:spPr>
        <a:xfrm>
          <a:off x="13703300" y="9952127"/>
          <a:ext cx="889000" cy="5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145486</xdr:rowOff>
    </xdr:from>
    <xdr:to>
      <xdr:col>19</xdr:col>
      <xdr:colOff>644525</xdr:colOff>
      <xdr:row>58</xdr:row>
      <xdr:rowOff>8027</xdr:rowOff>
    </xdr:to>
    <xdr:cxnSp macro="">
      <xdr:nvCxnSpPr>
        <xdr:cNvPr id="595" name="直線コネクタ 594"/>
        <xdr:cNvCxnSpPr/>
      </xdr:nvCxnSpPr>
      <xdr:spPr>
        <a:xfrm>
          <a:off x="12814300" y="9746686"/>
          <a:ext cx="889000" cy="2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22921</xdr:rowOff>
    </xdr:from>
    <xdr:ext cx="534377" cy="259045"/>
    <xdr:sp macro="" textlink="">
      <xdr:nvSpPr>
        <xdr:cNvPr id="599" name="テキスト ボックス 598"/>
        <xdr:cNvSpPr txBox="1"/>
      </xdr:nvSpPr>
      <xdr:spPr>
        <a:xfrm>
          <a:off x="12547111" y="97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86285</xdr:rowOff>
    </xdr:from>
    <xdr:to>
      <xdr:col>23</xdr:col>
      <xdr:colOff>568325</xdr:colOff>
      <xdr:row>59</xdr:row>
      <xdr:rowOff>16435</xdr:rowOff>
    </xdr:to>
    <xdr:sp macro="" textlink="">
      <xdr:nvSpPr>
        <xdr:cNvPr id="605" name="円/楕円 604"/>
        <xdr:cNvSpPr/>
      </xdr:nvSpPr>
      <xdr:spPr>
        <a:xfrm>
          <a:off x="16268700" y="100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1212</xdr:rowOff>
    </xdr:from>
    <xdr:ext cx="534377" cy="259045"/>
    <xdr:sp macro="" textlink="">
      <xdr:nvSpPr>
        <xdr:cNvPr id="606" name="教育費該当値テキスト"/>
        <xdr:cNvSpPr txBox="1"/>
      </xdr:nvSpPr>
      <xdr:spPr>
        <a:xfrm>
          <a:off x="16370300" y="99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88571</xdr:rowOff>
    </xdr:from>
    <xdr:to>
      <xdr:col>22</xdr:col>
      <xdr:colOff>415925</xdr:colOff>
      <xdr:row>59</xdr:row>
      <xdr:rowOff>18721</xdr:rowOff>
    </xdr:to>
    <xdr:sp macro="" textlink="">
      <xdr:nvSpPr>
        <xdr:cNvPr id="607" name="円/楕円 606"/>
        <xdr:cNvSpPr/>
      </xdr:nvSpPr>
      <xdr:spPr>
        <a:xfrm>
          <a:off x="15430500" y="1003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9848</xdr:rowOff>
    </xdr:from>
    <xdr:ext cx="534377" cy="259045"/>
    <xdr:sp macro="" textlink="">
      <xdr:nvSpPr>
        <xdr:cNvPr id="608" name="テキスト ボックス 607"/>
        <xdr:cNvSpPr txBox="1"/>
      </xdr:nvSpPr>
      <xdr:spPr>
        <a:xfrm>
          <a:off x="15214111" y="101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13877</xdr:rowOff>
    </xdr:from>
    <xdr:to>
      <xdr:col>21</xdr:col>
      <xdr:colOff>212725</xdr:colOff>
      <xdr:row>58</xdr:row>
      <xdr:rowOff>115477</xdr:rowOff>
    </xdr:to>
    <xdr:sp macro="" textlink="">
      <xdr:nvSpPr>
        <xdr:cNvPr id="609" name="円/楕円 608"/>
        <xdr:cNvSpPr/>
      </xdr:nvSpPr>
      <xdr:spPr>
        <a:xfrm>
          <a:off x="14541500" y="99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106604</xdr:rowOff>
    </xdr:from>
    <xdr:ext cx="534377" cy="259045"/>
    <xdr:sp macro="" textlink="">
      <xdr:nvSpPr>
        <xdr:cNvPr id="610" name="テキスト ボックス 609"/>
        <xdr:cNvSpPr txBox="1"/>
      </xdr:nvSpPr>
      <xdr:spPr>
        <a:xfrm>
          <a:off x="14325111" y="100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128677</xdr:rowOff>
    </xdr:from>
    <xdr:to>
      <xdr:col>20</xdr:col>
      <xdr:colOff>9525</xdr:colOff>
      <xdr:row>58</xdr:row>
      <xdr:rowOff>58827</xdr:rowOff>
    </xdr:to>
    <xdr:sp macro="" textlink="">
      <xdr:nvSpPr>
        <xdr:cNvPr id="611" name="円/楕円 610"/>
        <xdr:cNvSpPr/>
      </xdr:nvSpPr>
      <xdr:spPr>
        <a:xfrm>
          <a:off x="13652500" y="9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49954</xdr:rowOff>
    </xdr:from>
    <xdr:ext cx="534377" cy="259045"/>
    <xdr:sp macro="" textlink="">
      <xdr:nvSpPr>
        <xdr:cNvPr id="612" name="テキスト ボックス 611"/>
        <xdr:cNvSpPr txBox="1"/>
      </xdr:nvSpPr>
      <xdr:spPr>
        <a:xfrm>
          <a:off x="13436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94686</xdr:rowOff>
    </xdr:from>
    <xdr:to>
      <xdr:col>18</xdr:col>
      <xdr:colOff>492125</xdr:colOff>
      <xdr:row>57</xdr:row>
      <xdr:rowOff>24836</xdr:rowOff>
    </xdr:to>
    <xdr:sp macro="" textlink="">
      <xdr:nvSpPr>
        <xdr:cNvPr id="613" name="円/楕円 612"/>
        <xdr:cNvSpPr/>
      </xdr:nvSpPr>
      <xdr:spPr>
        <a:xfrm>
          <a:off x="12763500" y="9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41363</xdr:rowOff>
    </xdr:from>
    <xdr:ext cx="534377" cy="259045"/>
    <xdr:sp macro="" textlink="">
      <xdr:nvSpPr>
        <xdr:cNvPr id="614" name="テキスト ボックス 613"/>
        <xdr:cNvSpPr txBox="1"/>
      </xdr:nvSpPr>
      <xdr:spPr>
        <a:xfrm>
          <a:off x="12547111" y="94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31564</xdr:rowOff>
    </xdr:from>
    <xdr:to>
      <xdr:col>23</xdr:col>
      <xdr:colOff>517525</xdr:colOff>
      <xdr:row>79</xdr:row>
      <xdr:rowOff>41585</xdr:rowOff>
    </xdr:to>
    <xdr:cxnSp macro="">
      <xdr:nvCxnSpPr>
        <xdr:cNvPr id="643" name="直線コネクタ 642"/>
        <xdr:cNvCxnSpPr/>
      </xdr:nvCxnSpPr>
      <xdr:spPr>
        <a:xfrm flipV="1">
          <a:off x="15481300" y="13576114"/>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41154</xdr:rowOff>
    </xdr:from>
    <xdr:to>
      <xdr:col>22</xdr:col>
      <xdr:colOff>365125</xdr:colOff>
      <xdr:row>79</xdr:row>
      <xdr:rowOff>41585</xdr:rowOff>
    </xdr:to>
    <xdr:cxnSp macro="">
      <xdr:nvCxnSpPr>
        <xdr:cNvPr id="646" name="直線コネクタ 645"/>
        <xdr:cNvCxnSpPr/>
      </xdr:nvCxnSpPr>
      <xdr:spPr>
        <a:xfrm>
          <a:off x="14592300" y="1358570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155674</xdr:rowOff>
    </xdr:from>
    <xdr:to>
      <xdr:col>22</xdr:col>
      <xdr:colOff>415925</xdr:colOff>
      <xdr:row>79</xdr:row>
      <xdr:rowOff>85824</xdr:rowOff>
    </xdr:to>
    <xdr:sp macro="" textlink="">
      <xdr:nvSpPr>
        <xdr:cNvPr id="647" name="フローチャート : 判断 646"/>
        <xdr:cNvSpPr/>
      </xdr:nvSpPr>
      <xdr:spPr>
        <a:xfrm>
          <a:off x="15430500" y="135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102351</xdr:rowOff>
    </xdr:from>
    <xdr:ext cx="469744" cy="259045"/>
    <xdr:sp macro="" textlink="">
      <xdr:nvSpPr>
        <xdr:cNvPr id="648" name="テキスト ボックス 647"/>
        <xdr:cNvSpPr txBox="1"/>
      </xdr:nvSpPr>
      <xdr:spPr>
        <a:xfrm>
          <a:off x="15246427" y="13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41154</xdr:rowOff>
    </xdr:from>
    <xdr:to>
      <xdr:col>21</xdr:col>
      <xdr:colOff>161925</xdr:colOff>
      <xdr:row>79</xdr:row>
      <xdr:rowOff>42016</xdr:rowOff>
    </xdr:to>
    <xdr:cxnSp macro="">
      <xdr:nvCxnSpPr>
        <xdr:cNvPr id="649" name="直線コネクタ 648"/>
        <xdr:cNvCxnSpPr/>
      </xdr:nvCxnSpPr>
      <xdr:spPr>
        <a:xfrm flipV="1">
          <a:off x="13703300" y="13585704"/>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42016</xdr:rowOff>
    </xdr:from>
    <xdr:to>
      <xdr:col>19</xdr:col>
      <xdr:colOff>644525</xdr:colOff>
      <xdr:row>79</xdr:row>
      <xdr:rowOff>42191</xdr:rowOff>
    </xdr:to>
    <xdr:cxnSp macro="">
      <xdr:nvCxnSpPr>
        <xdr:cNvPr id="652" name="直線コネクタ 651"/>
        <xdr:cNvCxnSpPr/>
      </xdr:nvCxnSpPr>
      <xdr:spPr>
        <a:xfrm flipV="1">
          <a:off x="12814300" y="13586566"/>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152214</xdr:rowOff>
    </xdr:from>
    <xdr:to>
      <xdr:col>23</xdr:col>
      <xdr:colOff>568325</xdr:colOff>
      <xdr:row>79</xdr:row>
      <xdr:rowOff>82364</xdr:rowOff>
    </xdr:to>
    <xdr:sp macro="" textlink="">
      <xdr:nvSpPr>
        <xdr:cNvPr id="662" name="円/楕円 661"/>
        <xdr:cNvSpPr/>
      </xdr:nvSpPr>
      <xdr:spPr>
        <a:xfrm>
          <a:off x="16268700" y="135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111591</xdr:rowOff>
    </xdr:from>
    <xdr:ext cx="469744" cy="259045"/>
    <xdr:sp macro="" textlink="">
      <xdr:nvSpPr>
        <xdr:cNvPr id="663" name="災害復旧費該当値テキスト"/>
        <xdr:cNvSpPr txBox="1"/>
      </xdr:nvSpPr>
      <xdr:spPr>
        <a:xfrm>
          <a:off x="16370300" y="1331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162235</xdr:rowOff>
    </xdr:from>
    <xdr:to>
      <xdr:col>22</xdr:col>
      <xdr:colOff>415925</xdr:colOff>
      <xdr:row>79</xdr:row>
      <xdr:rowOff>92385</xdr:rowOff>
    </xdr:to>
    <xdr:sp macro="" textlink="">
      <xdr:nvSpPr>
        <xdr:cNvPr id="664" name="円/楕円 663"/>
        <xdr:cNvSpPr/>
      </xdr:nvSpPr>
      <xdr:spPr>
        <a:xfrm>
          <a:off x="15430500" y="135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83512</xdr:rowOff>
    </xdr:from>
    <xdr:ext cx="378565" cy="259045"/>
    <xdr:sp macro="" textlink="">
      <xdr:nvSpPr>
        <xdr:cNvPr id="665" name="テキスト ボックス 664"/>
        <xdr:cNvSpPr txBox="1"/>
      </xdr:nvSpPr>
      <xdr:spPr>
        <a:xfrm>
          <a:off x="15292017" y="1362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161804</xdr:rowOff>
    </xdr:from>
    <xdr:to>
      <xdr:col>21</xdr:col>
      <xdr:colOff>212725</xdr:colOff>
      <xdr:row>79</xdr:row>
      <xdr:rowOff>91954</xdr:rowOff>
    </xdr:to>
    <xdr:sp macro="" textlink="">
      <xdr:nvSpPr>
        <xdr:cNvPr id="666" name="円/楕円 665"/>
        <xdr:cNvSpPr/>
      </xdr:nvSpPr>
      <xdr:spPr>
        <a:xfrm>
          <a:off x="14541500" y="13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83081</xdr:rowOff>
    </xdr:from>
    <xdr:ext cx="378565" cy="259045"/>
    <xdr:sp macro="" textlink="">
      <xdr:nvSpPr>
        <xdr:cNvPr id="667" name="テキスト ボックス 666"/>
        <xdr:cNvSpPr txBox="1"/>
      </xdr:nvSpPr>
      <xdr:spPr>
        <a:xfrm>
          <a:off x="14403017" y="1362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162666</xdr:rowOff>
    </xdr:from>
    <xdr:to>
      <xdr:col>20</xdr:col>
      <xdr:colOff>9525</xdr:colOff>
      <xdr:row>79</xdr:row>
      <xdr:rowOff>92816</xdr:rowOff>
    </xdr:to>
    <xdr:sp macro="" textlink="">
      <xdr:nvSpPr>
        <xdr:cNvPr id="668" name="円/楕円 667"/>
        <xdr:cNvSpPr/>
      </xdr:nvSpPr>
      <xdr:spPr>
        <a:xfrm>
          <a:off x="13652500" y="135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83943</xdr:rowOff>
    </xdr:from>
    <xdr:ext cx="378565" cy="259045"/>
    <xdr:sp macro="" textlink="">
      <xdr:nvSpPr>
        <xdr:cNvPr id="669" name="テキスト ボックス 668"/>
        <xdr:cNvSpPr txBox="1"/>
      </xdr:nvSpPr>
      <xdr:spPr>
        <a:xfrm>
          <a:off x="13514017" y="1362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162841</xdr:rowOff>
    </xdr:from>
    <xdr:to>
      <xdr:col>18</xdr:col>
      <xdr:colOff>492125</xdr:colOff>
      <xdr:row>79</xdr:row>
      <xdr:rowOff>92991</xdr:rowOff>
    </xdr:to>
    <xdr:sp macro="" textlink="">
      <xdr:nvSpPr>
        <xdr:cNvPr id="670" name="円/楕円 669"/>
        <xdr:cNvSpPr/>
      </xdr:nvSpPr>
      <xdr:spPr>
        <a:xfrm>
          <a:off x="12763500" y="135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84118</xdr:rowOff>
    </xdr:from>
    <xdr:ext cx="378565" cy="259045"/>
    <xdr:sp macro="" textlink="">
      <xdr:nvSpPr>
        <xdr:cNvPr id="671" name="テキスト ボックス 670"/>
        <xdr:cNvSpPr txBox="1"/>
      </xdr:nvSpPr>
      <xdr:spPr>
        <a:xfrm>
          <a:off x="12625017" y="1362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61148</xdr:rowOff>
    </xdr:from>
    <xdr:to>
      <xdr:col>23</xdr:col>
      <xdr:colOff>517525</xdr:colOff>
      <xdr:row>95</xdr:row>
      <xdr:rowOff>72524</xdr:rowOff>
    </xdr:to>
    <xdr:cxnSp macro="">
      <xdr:nvCxnSpPr>
        <xdr:cNvPr id="702" name="直線コネクタ 701"/>
        <xdr:cNvCxnSpPr/>
      </xdr:nvCxnSpPr>
      <xdr:spPr>
        <a:xfrm>
          <a:off x="15481300" y="16348898"/>
          <a:ext cx="8382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54302</xdr:rowOff>
    </xdr:from>
    <xdr:to>
      <xdr:col>22</xdr:col>
      <xdr:colOff>365125</xdr:colOff>
      <xdr:row>95</xdr:row>
      <xdr:rowOff>61148</xdr:rowOff>
    </xdr:to>
    <xdr:cxnSp macro="">
      <xdr:nvCxnSpPr>
        <xdr:cNvPr id="705" name="直線コネクタ 704"/>
        <xdr:cNvCxnSpPr/>
      </xdr:nvCxnSpPr>
      <xdr:spPr>
        <a:xfrm>
          <a:off x="14592300" y="16342052"/>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13963</xdr:rowOff>
    </xdr:from>
    <xdr:to>
      <xdr:col>22</xdr:col>
      <xdr:colOff>415925</xdr:colOff>
      <xdr:row>95</xdr:row>
      <xdr:rowOff>115563</xdr:rowOff>
    </xdr:to>
    <xdr:sp macro="" textlink="">
      <xdr:nvSpPr>
        <xdr:cNvPr id="706" name="フローチャート : 判断 705"/>
        <xdr:cNvSpPr/>
      </xdr:nvSpPr>
      <xdr:spPr>
        <a:xfrm>
          <a:off x="15430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106690</xdr:rowOff>
    </xdr:from>
    <xdr:ext cx="534377" cy="259045"/>
    <xdr:sp macro="" textlink="">
      <xdr:nvSpPr>
        <xdr:cNvPr id="707" name="テキスト ボックス 706"/>
        <xdr:cNvSpPr txBox="1"/>
      </xdr:nvSpPr>
      <xdr:spPr>
        <a:xfrm>
          <a:off x="15214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46072</xdr:rowOff>
    </xdr:from>
    <xdr:to>
      <xdr:col>21</xdr:col>
      <xdr:colOff>161925</xdr:colOff>
      <xdr:row>95</xdr:row>
      <xdr:rowOff>54302</xdr:rowOff>
    </xdr:to>
    <xdr:cxnSp macro="">
      <xdr:nvCxnSpPr>
        <xdr:cNvPr id="708" name="直線コネクタ 707"/>
        <xdr:cNvCxnSpPr/>
      </xdr:nvCxnSpPr>
      <xdr:spPr>
        <a:xfrm>
          <a:off x="13703300" y="163338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122823</xdr:rowOff>
    </xdr:from>
    <xdr:ext cx="534377" cy="259045"/>
    <xdr:sp macro="" textlink="">
      <xdr:nvSpPr>
        <xdr:cNvPr id="710" name="テキスト ボックス 709"/>
        <xdr:cNvSpPr txBox="1"/>
      </xdr:nvSpPr>
      <xdr:spPr>
        <a:xfrm>
          <a:off x="14325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46072</xdr:rowOff>
    </xdr:from>
    <xdr:to>
      <xdr:col>19</xdr:col>
      <xdr:colOff>644525</xdr:colOff>
      <xdr:row>95</xdr:row>
      <xdr:rowOff>58297</xdr:rowOff>
    </xdr:to>
    <xdr:cxnSp macro="">
      <xdr:nvCxnSpPr>
        <xdr:cNvPr id="711" name="直線コネクタ 710"/>
        <xdr:cNvCxnSpPr/>
      </xdr:nvCxnSpPr>
      <xdr:spPr>
        <a:xfrm flipV="1">
          <a:off x="12814300" y="16333822"/>
          <a:ext cx="8890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129157</xdr:rowOff>
    </xdr:from>
    <xdr:ext cx="534377" cy="259045"/>
    <xdr:sp macro="" textlink="">
      <xdr:nvSpPr>
        <xdr:cNvPr id="713" name="テキスト ボックス 712"/>
        <xdr:cNvSpPr txBox="1"/>
      </xdr:nvSpPr>
      <xdr:spPr>
        <a:xfrm>
          <a:off x="13436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125261</xdr:rowOff>
    </xdr:from>
    <xdr:ext cx="534377" cy="259045"/>
    <xdr:sp macro="" textlink="">
      <xdr:nvSpPr>
        <xdr:cNvPr id="715" name="テキスト ボックス 714"/>
        <xdr:cNvSpPr txBox="1"/>
      </xdr:nvSpPr>
      <xdr:spPr>
        <a:xfrm>
          <a:off x="12547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21724</xdr:rowOff>
    </xdr:from>
    <xdr:to>
      <xdr:col>23</xdr:col>
      <xdr:colOff>568325</xdr:colOff>
      <xdr:row>95</xdr:row>
      <xdr:rowOff>123324</xdr:rowOff>
    </xdr:to>
    <xdr:sp macro="" textlink="">
      <xdr:nvSpPr>
        <xdr:cNvPr id="721" name="円/楕円 720"/>
        <xdr:cNvSpPr/>
      </xdr:nvSpPr>
      <xdr:spPr>
        <a:xfrm>
          <a:off x="16268700" y="163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44601</xdr:rowOff>
    </xdr:from>
    <xdr:ext cx="534377" cy="259045"/>
    <xdr:sp macro="" textlink="">
      <xdr:nvSpPr>
        <xdr:cNvPr id="722" name="公債費該当値テキスト"/>
        <xdr:cNvSpPr txBox="1"/>
      </xdr:nvSpPr>
      <xdr:spPr>
        <a:xfrm>
          <a:off x="16370300" y="1616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65,421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10348</xdr:rowOff>
    </xdr:from>
    <xdr:to>
      <xdr:col>22</xdr:col>
      <xdr:colOff>415925</xdr:colOff>
      <xdr:row>95</xdr:row>
      <xdr:rowOff>111948</xdr:rowOff>
    </xdr:to>
    <xdr:sp macro="" textlink="">
      <xdr:nvSpPr>
        <xdr:cNvPr id="723" name="円/楕円 722"/>
        <xdr:cNvSpPr/>
      </xdr:nvSpPr>
      <xdr:spPr>
        <a:xfrm>
          <a:off x="15430500" y="162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128475</xdr:rowOff>
    </xdr:from>
    <xdr:ext cx="534377" cy="259045"/>
    <xdr:sp macro="" textlink="">
      <xdr:nvSpPr>
        <xdr:cNvPr id="724" name="テキスト ボックス 723"/>
        <xdr:cNvSpPr txBox="1"/>
      </xdr:nvSpPr>
      <xdr:spPr>
        <a:xfrm>
          <a:off x="15214111" y="1607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3502</xdr:rowOff>
    </xdr:from>
    <xdr:to>
      <xdr:col>21</xdr:col>
      <xdr:colOff>212725</xdr:colOff>
      <xdr:row>95</xdr:row>
      <xdr:rowOff>105102</xdr:rowOff>
    </xdr:to>
    <xdr:sp macro="" textlink="">
      <xdr:nvSpPr>
        <xdr:cNvPr id="725" name="円/楕円 724"/>
        <xdr:cNvSpPr/>
      </xdr:nvSpPr>
      <xdr:spPr>
        <a:xfrm>
          <a:off x="14541500" y="16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121629</xdr:rowOff>
    </xdr:from>
    <xdr:ext cx="534377" cy="259045"/>
    <xdr:sp macro="" textlink="">
      <xdr:nvSpPr>
        <xdr:cNvPr id="726" name="テキスト ボックス 725"/>
        <xdr:cNvSpPr txBox="1"/>
      </xdr:nvSpPr>
      <xdr:spPr>
        <a:xfrm>
          <a:off x="14325111" y="160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166722</xdr:rowOff>
    </xdr:from>
    <xdr:to>
      <xdr:col>20</xdr:col>
      <xdr:colOff>9525</xdr:colOff>
      <xdr:row>95</xdr:row>
      <xdr:rowOff>96872</xdr:rowOff>
    </xdr:to>
    <xdr:sp macro="" textlink="">
      <xdr:nvSpPr>
        <xdr:cNvPr id="727" name="円/楕円 726"/>
        <xdr:cNvSpPr/>
      </xdr:nvSpPr>
      <xdr:spPr>
        <a:xfrm>
          <a:off x="13652500" y="162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113399</xdr:rowOff>
    </xdr:from>
    <xdr:ext cx="534377" cy="259045"/>
    <xdr:sp macro="" textlink="">
      <xdr:nvSpPr>
        <xdr:cNvPr id="728" name="テキスト ボックス 727"/>
        <xdr:cNvSpPr txBox="1"/>
      </xdr:nvSpPr>
      <xdr:spPr>
        <a:xfrm>
          <a:off x="13436111" y="1605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7497</xdr:rowOff>
    </xdr:from>
    <xdr:to>
      <xdr:col>18</xdr:col>
      <xdr:colOff>492125</xdr:colOff>
      <xdr:row>95</xdr:row>
      <xdr:rowOff>109097</xdr:rowOff>
    </xdr:to>
    <xdr:sp macro="" textlink="">
      <xdr:nvSpPr>
        <xdr:cNvPr id="729" name="円/楕円 728"/>
        <xdr:cNvSpPr/>
      </xdr:nvSpPr>
      <xdr:spPr>
        <a:xfrm>
          <a:off x="12763500" y="162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125624</xdr:rowOff>
    </xdr:from>
    <xdr:ext cx="534377" cy="259045"/>
    <xdr:sp macro="" textlink="">
      <xdr:nvSpPr>
        <xdr:cNvPr id="730" name="テキスト ボックス 729"/>
        <xdr:cNvSpPr txBox="1"/>
      </xdr:nvSpPr>
      <xdr:spPr>
        <a:xfrm>
          <a:off x="12547111" y="160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160528</xdr:rowOff>
    </xdr:from>
    <xdr:to>
      <xdr:col>31</xdr:col>
      <xdr:colOff>85725</xdr:colOff>
      <xdr:row>39</xdr:row>
      <xdr:rowOff>90678</xdr:rowOff>
    </xdr:to>
    <xdr:sp macro="" textlink="">
      <xdr:nvSpPr>
        <xdr:cNvPr id="763" name="フローチャート : 判断 762"/>
        <xdr:cNvSpPr/>
      </xdr:nvSpPr>
      <xdr:spPr>
        <a:xfrm>
          <a:off x="21272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107205</xdr:rowOff>
    </xdr:from>
    <xdr:ext cx="313932" cy="259045"/>
    <xdr:sp macro="" textlink="">
      <xdr:nvSpPr>
        <xdr:cNvPr id="764" name="テキスト ボックス 763"/>
        <xdr:cNvSpPr txBox="1"/>
      </xdr:nvSpPr>
      <xdr:spPr>
        <a:xfrm>
          <a:off x="21166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年度の歳出全体で、類似団体と比較して上回るところは、</a:t>
          </a:r>
          <a:r>
            <a:rPr kumimoji="1" lang="ja-JP" altLang="en-US" sz="1100">
              <a:solidFill>
                <a:schemeClr val="dk1"/>
              </a:solidFill>
              <a:effectLst/>
              <a:latin typeface="+mn-lt"/>
              <a:ea typeface="+mn-ea"/>
              <a:cs typeface="+mn-cs"/>
            </a:rPr>
            <a:t>議会費と</a:t>
          </a:r>
          <a:r>
            <a:rPr kumimoji="1" lang="ja-JP" altLang="ja-JP" sz="1100">
              <a:solidFill>
                <a:schemeClr val="dk1"/>
              </a:solidFill>
              <a:effectLst/>
              <a:latin typeface="+mn-lt"/>
              <a:ea typeface="+mn-ea"/>
              <a:cs typeface="+mn-cs"/>
            </a:rPr>
            <a:t>衛生費であ</a:t>
          </a:r>
          <a:r>
            <a:rPr kumimoji="1" lang="ja-JP" altLang="en-US" sz="1100">
              <a:solidFill>
                <a:schemeClr val="dk1"/>
              </a:solidFill>
              <a:effectLst/>
              <a:latin typeface="+mn-lt"/>
              <a:ea typeface="+mn-ea"/>
              <a:cs typeface="+mn-cs"/>
            </a:rPr>
            <a:t>る。衛生費が平成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年度まで上回っている</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府中</a:t>
          </a:r>
          <a:r>
            <a:rPr kumimoji="1" lang="ja-JP" altLang="ja-JP" sz="1100">
              <a:solidFill>
                <a:schemeClr val="dk1"/>
              </a:solidFill>
              <a:effectLst/>
              <a:latin typeface="+mn-lt"/>
              <a:ea typeface="+mn-ea"/>
              <a:cs typeface="+mn-cs"/>
            </a:rPr>
            <a:t>市民病院の改築工事</a:t>
          </a:r>
          <a:r>
            <a:rPr kumimoji="1" lang="ja-JP" altLang="en-US" sz="1100">
              <a:solidFill>
                <a:schemeClr val="dk1"/>
              </a:solidFill>
              <a:effectLst/>
              <a:latin typeface="+mn-lt"/>
              <a:ea typeface="+mn-ea"/>
              <a:cs typeface="+mn-cs"/>
            </a:rPr>
            <a:t>を実施したためである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費や教育費は大きく下回って</a:t>
          </a:r>
          <a:r>
            <a:rPr kumimoji="1" lang="ja-JP" altLang="en-US" sz="1100">
              <a:solidFill>
                <a:schemeClr val="dk1"/>
              </a:solidFill>
              <a:effectLst/>
              <a:latin typeface="+mn-lt"/>
              <a:ea typeface="+mn-ea"/>
              <a:cs typeface="+mn-cs"/>
            </a:rPr>
            <a:t>いる。教育費が大きく下回っているのは、</a:t>
          </a:r>
          <a:r>
            <a:rPr kumimoji="1" lang="ja-JP" altLang="ja-JP" sz="1100">
              <a:solidFill>
                <a:schemeClr val="dk1"/>
              </a:solidFill>
              <a:effectLst/>
              <a:latin typeface="+mn-lt"/>
              <a:ea typeface="+mn-ea"/>
              <a:cs typeface="+mn-cs"/>
            </a:rPr>
            <a:t>学校などの耐震化</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が終了していることが要因として考えられる。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・財政調整基金については近年取崩しを行っておらず、前年度と比較して</a:t>
          </a:r>
          <a:r>
            <a:rPr lang="en-US" altLang="ja-JP" sz="1100">
              <a:solidFill>
                <a:schemeClr val="dk1"/>
              </a:solidFill>
              <a:effectLst/>
              <a:latin typeface="+mn-lt"/>
              <a:ea typeface="+mn-ea"/>
              <a:cs typeface="+mn-cs"/>
            </a:rPr>
            <a:t>534</a:t>
          </a:r>
          <a:r>
            <a:rPr lang="ja-JP" altLang="ja-JP" sz="1100">
              <a:solidFill>
                <a:schemeClr val="dk1"/>
              </a:solidFill>
              <a:effectLst/>
              <a:latin typeface="+mn-lt"/>
              <a:ea typeface="+mn-ea"/>
              <a:cs typeface="+mn-cs"/>
            </a:rPr>
            <a:t>百万円増加したことで、標準財政規模比については</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ポイント上昇</a:t>
          </a:r>
          <a:r>
            <a:rPr lang="ja-JP" altLang="en-US" sz="1100">
              <a:solidFill>
                <a:schemeClr val="dk1"/>
              </a:solidFill>
              <a:effectLst/>
              <a:latin typeface="+mn-lt"/>
              <a:ea typeface="+mn-ea"/>
              <a:cs typeface="+mn-cs"/>
            </a:rPr>
            <a:t>しており、近年は増加傾向である。</a:t>
          </a:r>
          <a:r>
            <a:rPr lang="ja-JP" altLang="ja-JP" sz="1100">
              <a:solidFill>
                <a:schemeClr val="dk1"/>
              </a:solidFill>
              <a:effectLst/>
              <a:latin typeface="+mn-lt"/>
              <a:ea typeface="+mn-ea"/>
              <a:cs typeface="+mn-cs"/>
            </a:rPr>
            <a:t>実質単年度収支</a:t>
          </a:r>
          <a:r>
            <a:rPr lang="ja-JP" altLang="en-US" sz="1100">
              <a:solidFill>
                <a:schemeClr val="dk1"/>
              </a:solidFill>
              <a:effectLst/>
              <a:latin typeface="+mn-lt"/>
              <a:ea typeface="+mn-ea"/>
              <a:cs typeface="+mn-cs"/>
            </a:rPr>
            <a:t>についても</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に引き続きプラスとなっていることから、収支バランスが改善している。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年度の一般会計の実質収支額や公営企業の資金剰余額（流動資産から流動負債を控除した額）などを合わせた数値を標準財政規模で除した連結実質黒字の比率は</a:t>
          </a:r>
          <a:r>
            <a:rPr lang="en-US" altLang="ja-JP" sz="1100">
              <a:solidFill>
                <a:schemeClr val="dk1"/>
              </a:solidFill>
              <a:effectLst/>
              <a:latin typeface="+mn-lt"/>
              <a:ea typeface="+mn-ea"/>
              <a:cs typeface="+mn-cs"/>
            </a:rPr>
            <a:t>30.93</a:t>
          </a:r>
          <a:r>
            <a:rPr lang="ja-JP" altLang="ja-JP" sz="1100">
              <a:solidFill>
                <a:schemeClr val="dk1"/>
              </a:solidFill>
              <a:effectLst/>
              <a:latin typeface="+mn-lt"/>
              <a:ea typeface="+mn-ea"/>
              <a:cs typeface="+mn-cs"/>
            </a:rPr>
            <a:t>％となる。 </a:t>
          </a:r>
          <a:endParaRPr lang="ja-JP" altLang="ja-JP" sz="1400">
            <a:effectLst/>
          </a:endParaRPr>
        </a:p>
        <a:p>
          <a:r>
            <a:rPr lang="ja-JP" altLang="ja-JP" sz="1100">
              <a:solidFill>
                <a:schemeClr val="dk1"/>
              </a:solidFill>
              <a:effectLst/>
              <a:latin typeface="+mn-lt"/>
              <a:ea typeface="+mn-ea"/>
              <a:cs typeface="+mn-cs"/>
            </a:rPr>
            <a:t>　いずれの会計も実質赤字額は発生しておらず、逆に、黒字額については平成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1.36</a:t>
          </a:r>
          <a:r>
            <a:rPr lang="ja-JP" altLang="ja-JP" sz="1100">
              <a:solidFill>
                <a:schemeClr val="dk1"/>
              </a:solidFill>
              <a:effectLst/>
              <a:latin typeface="+mn-lt"/>
              <a:ea typeface="+mn-ea"/>
              <a:cs typeface="+mn-cs"/>
            </a:rPr>
            <a:t>ポイント増加している。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20578508</v>
      </c>
      <c r="BO4" s="381"/>
      <c r="BP4" s="381"/>
      <c r="BQ4" s="381"/>
      <c r="BR4" s="381"/>
      <c r="BS4" s="381"/>
      <c r="BT4" s="381"/>
      <c r="BU4" s="382"/>
      <c r="BV4" s="380">
        <v>23176556</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v>
      </c>
      <c r="CU4" s="558"/>
      <c r="CV4" s="558"/>
      <c r="CW4" s="558"/>
      <c r="CX4" s="558"/>
      <c r="CY4" s="558"/>
      <c r="CZ4" s="558"/>
      <c r="DA4" s="559"/>
      <c r="DB4" s="557">
        <v>4.7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19963811</v>
      </c>
      <c r="BO5" s="386"/>
      <c r="BP5" s="386"/>
      <c r="BQ5" s="386"/>
      <c r="BR5" s="386"/>
      <c r="BS5" s="386"/>
      <c r="BT5" s="386"/>
      <c r="BU5" s="387"/>
      <c r="BV5" s="385">
        <v>22379760</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93.9</v>
      </c>
      <c r="CU5" s="356"/>
      <c r="CV5" s="356"/>
      <c r="CW5" s="356"/>
      <c r="CX5" s="356"/>
      <c r="CY5" s="356"/>
      <c r="CZ5" s="356"/>
      <c r="DA5" s="357"/>
      <c r="DB5" s="355">
        <v>91.1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614697</v>
      </c>
      <c r="BO6" s="386"/>
      <c r="BP6" s="386"/>
      <c r="BQ6" s="386"/>
      <c r="BR6" s="386"/>
      <c r="BS6" s="386"/>
      <c r="BT6" s="386"/>
      <c r="BU6" s="387"/>
      <c r="BV6" s="385">
        <v>796796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99.2</v>
      </c>
      <c r="CU6" s="532"/>
      <c r="CV6" s="532"/>
      <c r="CW6" s="532"/>
      <c r="CX6" s="532"/>
      <c r="CY6" s="532"/>
      <c r="CZ6" s="532"/>
      <c r="DA6" s="533"/>
      <c r="DB6" s="531">
        <v>97.4</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146047</v>
      </c>
      <c r="BO7" s="386"/>
      <c r="BP7" s="386"/>
      <c r="BQ7" s="386"/>
      <c r="BR7" s="386"/>
      <c r="BS7" s="386"/>
      <c r="BT7" s="386"/>
      <c r="BU7" s="387"/>
      <c r="BV7" s="385">
        <v>227479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11857593</v>
      </c>
      <c r="CU7" s="386"/>
      <c r="CV7" s="386"/>
      <c r="CW7" s="386"/>
      <c r="CX7" s="386"/>
      <c r="CY7" s="386"/>
      <c r="CZ7" s="386"/>
      <c r="DA7" s="387"/>
      <c r="DB7" s="385">
        <v>11986446</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468650</v>
      </c>
      <c r="BO8" s="386"/>
      <c r="BP8" s="386"/>
      <c r="BQ8" s="386"/>
      <c r="BR8" s="386"/>
      <c r="BS8" s="386"/>
      <c r="BT8" s="386"/>
      <c r="BU8" s="387"/>
      <c r="BV8" s="385">
        <v>569317</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0.47</v>
      </c>
      <c r="CU8" s="495"/>
      <c r="CV8" s="495"/>
      <c r="CW8" s="495"/>
      <c r="CX8" s="495"/>
      <c r="CY8" s="495"/>
      <c r="CZ8" s="495"/>
      <c r="DA8" s="496"/>
      <c r="DB8" s="494">
        <v>0.48</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40069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-100667</v>
      </c>
      <c r="BO9" s="386"/>
      <c r="BP9" s="386"/>
      <c r="BQ9" s="386"/>
      <c r="BR9" s="386"/>
      <c r="BS9" s="386"/>
      <c r="BT9" s="386"/>
      <c r="BU9" s="387"/>
      <c r="BV9" s="385">
        <v>132536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18.899999999999999</v>
      </c>
      <c r="CU9" s="356"/>
      <c r="CV9" s="356"/>
      <c r="CW9" s="356"/>
      <c r="CX9" s="356"/>
      <c r="CY9" s="356"/>
      <c r="CZ9" s="356"/>
      <c r="DA9" s="357"/>
      <c r="DB9" s="355">
        <v>18.7</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42563</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243999</v>
      </c>
      <c r="BO10" s="386"/>
      <c r="BP10" s="386"/>
      <c r="BQ10" s="386"/>
      <c r="BR10" s="386"/>
      <c r="BS10" s="386"/>
      <c r="BT10" s="386"/>
      <c r="BU10" s="387"/>
      <c r="BV10" s="385">
        <v>592323</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40756</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40307</v>
      </c>
      <c r="S13" s="487"/>
      <c r="T13" s="487"/>
      <c r="U13" s="487"/>
      <c r="V13" s="488"/>
      <c r="W13" s="474" t="s">
        <v>124</v>
      </c>
      <c r="X13" s="398"/>
      <c r="Y13" s="398"/>
      <c r="Z13" s="398"/>
      <c r="AA13" s="398"/>
      <c r="AB13" s="399"/>
      <c r="AC13" s="361">
        <v>739</v>
      </c>
      <c r="AD13" s="362"/>
      <c r="AE13" s="362"/>
      <c r="AF13" s="362"/>
      <c r="AG13" s="363"/>
      <c r="AH13" s="361">
        <v>698</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143332</v>
      </c>
      <c r="BO13" s="386"/>
      <c r="BP13" s="386"/>
      <c r="BQ13" s="386"/>
      <c r="BR13" s="386"/>
      <c r="BS13" s="386"/>
      <c r="BT13" s="386"/>
      <c r="BU13" s="387"/>
      <c r="BV13" s="385">
        <v>724859</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10</v>
      </c>
      <c r="CU13" s="356"/>
      <c r="CV13" s="356"/>
      <c r="CW13" s="356"/>
      <c r="CX13" s="356"/>
      <c r="CY13" s="356"/>
      <c r="CZ13" s="356"/>
      <c r="DA13" s="357"/>
      <c r="DB13" s="355">
        <v>11.1</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41365</v>
      </c>
      <c r="S14" s="487"/>
      <c r="T14" s="487"/>
      <c r="U14" s="487"/>
      <c r="V14" s="488"/>
      <c r="W14" s="489"/>
      <c r="X14" s="401"/>
      <c r="Y14" s="401"/>
      <c r="Z14" s="401"/>
      <c r="AA14" s="401"/>
      <c r="AB14" s="402"/>
      <c r="AC14" s="479">
        <v>4</v>
      </c>
      <c r="AD14" s="480"/>
      <c r="AE14" s="480"/>
      <c r="AF14" s="480"/>
      <c r="AG14" s="481"/>
      <c r="AH14" s="479">
        <v>3.8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86.5</v>
      </c>
      <c r="CU14" s="458"/>
      <c r="CV14" s="458"/>
      <c r="CW14" s="458"/>
      <c r="CX14" s="458"/>
      <c r="CY14" s="458"/>
      <c r="CZ14" s="458"/>
      <c r="DA14" s="459"/>
      <c r="DB14" s="490">
        <v>91.2</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40955</v>
      </c>
      <c r="S15" s="487"/>
      <c r="T15" s="487"/>
      <c r="U15" s="487"/>
      <c r="V15" s="488"/>
      <c r="W15" s="474" t="s">
        <v>131</v>
      </c>
      <c r="X15" s="398"/>
      <c r="Y15" s="398"/>
      <c r="Z15" s="398"/>
      <c r="AA15" s="398"/>
      <c r="AB15" s="399"/>
      <c r="AC15" s="361">
        <v>7043</v>
      </c>
      <c r="AD15" s="362"/>
      <c r="AE15" s="362"/>
      <c r="AF15" s="362"/>
      <c r="AG15" s="363"/>
      <c r="AH15" s="361">
        <v>7075</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4607514</v>
      </c>
      <c r="BO15" s="381"/>
      <c r="BP15" s="381"/>
      <c r="BQ15" s="381"/>
      <c r="BR15" s="381"/>
      <c r="BS15" s="381"/>
      <c r="BT15" s="381"/>
      <c r="BU15" s="382"/>
      <c r="BV15" s="380">
        <v>4474318</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38.5</v>
      </c>
      <c r="AD16" s="480"/>
      <c r="AE16" s="480"/>
      <c r="AF16" s="480"/>
      <c r="AG16" s="481"/>
      <c r="AH16" s="479">
        <v>38.4</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9743340</v>
      </c>
      <c r="BO16" s="386"/>
      <c r="BP16" s="386"/>
      <c r="BQ16" s="386"/>
      <c r="BR16" s="386"/>
      <c r="BS16" s="386"/>
      <c r="BT16" s="386"/>
      <c r="BU16" s="387"/>
      <c r="BV16" s="385">
        <v>9595062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10526</v>
      </c>
      <c r="AD17" s="362"/>
      <c r="AE17" s="362"/>
      <c r="AF17" s="362"/>
      <c r="AG17" s="363"/>
      <c r="AH17" s="361">
        <v>10641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5857550</v>
      </c>
      <c r="BO17" s="386"/>
      <c r="BP17" s="386"/>
      <c r="BQ17" s="386"/>
      <c r="BR17" s="386"/>
      <c r="BS17" s="386"/>
      <c r="BT17" s="386"/>
      <c r="BU17" s="387"/>
      <c r="BV17" s="385">
        <v>5673489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195.75</v>
      </c>
      <c r="M18" s="450"/>
      <c r="N18" s="450"/>
      <c r="O18" s="450"/>
      <c r="P18" s="450"/>
      <c r="Q18" s="450"/>
      <c r="R18" s="451"/>
      <c r="S18" s="451"/>
      <c r="T18" s="451"/>
      <c r="U18" s="451"/>
      <c r="V18" s="452"/>
      <c r="W18" s="466"/>
      <c r="X18" s="467"/>
      <c r="Y18" s="467"/>
      <c r="Z18" s="467"/>
      <c r="AA18" s="467"/>
      <c r="AB18" s="475"/>
      <c r="AC18" s="349">
        <v>57.5</v>
      </c>
      <c r="AD18" s="350"/>
      <c r="AE18" s="350"/>
      <c r="AF18" s="350"/>
      <c r="AG18" s="453"/>
      <c r="AH18" s="349">
        <v>57.8</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11110022</v>
      </c>
      <c r="BO18" s="386"/>
      <c r="BP18" s="386"/>
      <c r="BQ18" s="386"/>
      <c r="BR18" s="386"/>
      <c r="BS18" s="386"/>
      <c r="BT18" s="386"/>
      <c r="BU18" s="387"/>
      <c r="BV18" s="385">
        <v>11231014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205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13490120</v>
      </c>
      <c r="BO19" s="386"/>
      <c r="BP19" s="386"/>
      <c r="BQ19" s="386"/>
      <c r="BR19" s="386"/>
      <c r="BS19" s="386"/>
      <c r="BT19" s="386"/>
      <c r="BU19" s="387"/>
      <c r="BV19" s="385">
        <v>14065716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15039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24754486</v>
      </c>
      <c r="BO23" s="386"/>
      <c r="BP23" s="386"/>
      <c r="BQ23" s="386"/>
      <c r="BR23" s="386"/>
      <c r="BS23" s="386"/>
      <c r="BT23" s="386"/>
      <c r="BU23" s="387"/>
      <c r="BV23" s="385">
        <v>24936080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4300</v>
      </c>
      <c r="R24" s="362"/>
      <c r="S24" s="362"/>
      <c r="T24" s="362"/>
      <c r="U24" s="362"/>
      <c r="V24" s="363"/>
      <c r="W24" s="427"/>
      <c r="X24" s="418"/>
      <c r="Y24" s="419"/>
      <c r="Z24" s="358" t="s">
        <v>155</v>
      </c>
      <c r="AA24" s="359"/>
      <c r="AB24" s="359"/>
      <c r="AC24" s="359"/>
      <c r="AD24" s="359"/>
      <c r="AE24" s="359"/>
      <c r="AF24" s="359"/>
      <c r="AG24" s="360"/>
      <c r="AH24" s="361">
        <v>302</v>
      </c>
      <c r="AI24" s="362"/>
      <c r="AJ24" s="362"/>
      <c r="AK24" s="362"/>
      <c r="AL24" s="363"/>
      <c r="AM24" s="361">
        <v>1006868</v>
      </c>
      <c r="AN24" s="362"/>
      <c r="AO24" s="362"/>
      <c r="AP24" s="362"/>
      <c r="AQ24" s="362"/>
      <c r="AR24" s="363"/>
      <c r="AS24" s="361">
        <v>3334</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17393567</v>
      </c>
      <c r="BO24" s="386"/>
      <c r="BP24" s="386"/>
      <c r="BQ24" s="386"/>
      <c r="BR24" s="386"/>
      <c r="BS24" s="386"/>
      <c r="BT24" s="386"/>
      <c r="BU24" s="387"/>
      <c r="BV24" s="385">
        <v>16861012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7000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2851752</v>
      </c>
      <c r="BO25" s="381"/>
      <c r="BP25" s="381"/>
      <c r="BQ25" s="381"/>
      <c r="BR25" s="381"/>
      <c r="BS25" s="381"/>
      <c r="BT25" s="381"/>
      <c r="BU25" s="382"/>
      <c r="BV25" s="380">
        <v>1481341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6560</v>
      </c>
      <c r="R26" s="362"/>
      <c r="S26" s="362"/>
      <c r="T26" s="362"/>
      <c r="U26" s="362"/>
      <c r="V26" s="363"/>
      <c r="W26" s="427"/>
      <c r="X26" s="418"/>
      <c r="Y26" s="419"/>
      <c r="Z26" s="358" t="s">
        <v>161</v>
      </c>
      <c r="AA26" s="440"/>
      <c r="AB26" s="440"/>
      <c r="AC26" s="440"/>
      <c r="AD26" s="440"/>
      <c r="AE26" s="440"/>
      <c r="AF26" s="440"/>
      <c r="AG26" s="441"/>
      <c r="AH26" s="361">
        <v>18</v>
      </c>
      <c r="AI26" s="362"/>
      <c r="AJ26" s="362"/>
      <c r="AK26" s="362"/>
      <c r="AL26" s="363"/>
      <c r="AM26" s="361">
        <v>64836</v>
      </c>
      <c r="AN26" s="362"/>
      <c r="AO26" s="362"/>
      <c r="AP26" s="362"/>
      <c r="AQ26" s="362"/>
      <c r="AR26" s="363"/>
      <c r="AS26" s="361">
        <v>3602</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4770</v>
      </c>
      <c r="R27" s="362"/>
      <c r="S27" s="362"/>
      <c r="T27" s="362"/>
      <c r="U27" s="362"/>
      <c r="V27" s="363"/>
      <c r="W27" s="427"/>
      <c r="X27" s="418"/>
      <c r="Y27" s="419"/>
      <c r="Z27" s="358" t="s">
        <v>164</v>
      </c>
      <c r="AA27" s="359"/>
      <c r="AB27" s="359"/>
      <c r="AC27" s="359"/>
      <c r="AD27" s="359"/>
      <c r="AE27" s="359"/>
      <c r="AF27" s="359"/>
      <c r="AG27" s="360"/>
      <c r="AH27" s="361">
        <v>4</v>
      </c>
      <c r="AI27" s="362"/>
      <c r="AJ27" s="362"/>
      <c r="AK27" s="362"/>
      <c r="AL27" s="363"/>
      <c r="AM27" s="361">
        <v>14840</v>
      </c>
      <c r="AN27" s="362"/>
      <c r="AO27" s="362"/>
      <c r="AP27" s="362"/>
      <c r="AQ27" s="362"/>
      <c r="AR27" s="363"/>
      <c r="AS27" s="361">
        <v>3710</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4330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3780288</v>
      </c>
      <c r="BO28" s="381"/>
      <c r="BP28" s="381"/>
      <c r="BQ28" s="381"/>
      <c r="BR28" s="381"/>
      <c r="BS28" s="381"/>
      <c r="BT28" s="381"/>
      <c r="BU28" s="382"/>
      <c r="BV28" s="380">
        <v>3246289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18</v>
      </c>
      <c r="M29" s="362"/>
      <c r="N29" s="362"/>
      <c r="O29" s="362"/>
      <c r="P29" s="363"/>
      <c r="Q29" s="361">
        <v>4000</v>
      </c>
      <c r="R29" s="362"/>
      <c r="S29" s="362"/>
      <c r="T29" s="362"/>
      <c r="U29" s="362"/>
      <c r="V29" s="363"/>
      <c r="W29" s="428"/>
      <c r="X29" s="429"/>
      <c r="Y29" s="430"/>
      <c r="Z29" s="358" t="s">
        <v>171</v>
      </c>
      <c r="AA29" s="359"/>
      <c r="AB29" s="359"/>
      <c r="AC29" s="359"/>
      <c r="AD29" s="359"/>
      <c r="AE29" s="359"/>
      <c r="AF29" s="359"/>
      <c r="AG29" s="360"/>
      <c r="AH29" s="361">
        <v>306</v>
      </c>
      <c r="AI29" s="362"/>
      <c r="AJ29" s="362"/>
      <c r="AK29" s="362"/>
      <c r="AL29" s="363"/>
      <c r="AM29" s="361">
        <v>1021708</v>
      </c>
      <c r="AN29" s="362"/>
      <c r="AO29" s="362"/>
      <c r="AP29" s="362"/>
      <c r="AQ29" s="362"/>
      <c r="AR29" s="363"/>
      <c r="AS29" s="361">
        <v>3339</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2540</v>
      </c>
      <c r="BO29" s="386"/>
      <c r="BP29" s="386"/>
      <c r="BQ29" s="386"/>
      <c r="BR29" s="386"/>
      <c r="BS29" s="386"/>
      <c r="BT29" s="386"/>
      <c r="BU29" s="387"/>
      <c r="BV29" s="385">
        <v>2539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99.3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93879</v>
      </c>
      <c r="BO30" s="389"/>
      <c r="BP30" s="389"/>
      <c r="BQ30" s="389"/>
      <c r="BR30" s="389"/>
      <c r="BS30" s="389"/>
      <c r="BT30" s="389"/>
      <c r="BU30" s="390"/>
      <c r="BV30" s="388">
        <v>93435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IF('各会計、関係団体の財政状況及び健全化判断比率'!B33="","",'各会計、関係団体の財政状況及び健全化判断比率'!B33)</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後期高齢者医療広域連合（一般会計）</v>
      </c>
      <c r="BZ34" s="344"/>
      <c r="CA34" s="344"/>
      <c r="CB34" s="344"/>
      <c r="CC34" s="344"/>
      <c r="CD34" s="344"/>
      <c r="CE34" s="344"/>
      <c r="CF34" s="344"/>
      <c r="CG34" s="344"/>
      <c r="CH34" s="344"/>
      <c r="CI34" s="344"/>
      <c r="CJ34" s="344"/>
      <c r="CK34" s="344"/>
      <c r="CL34" s="344"/>
      <c r="CM34" s="344"/>
      <c r="CN34" s="167"/>
      <c r="CO34" s="345">
        <f>IF(CQ34="","",MAX(C34:D43,U34:V43,AM34:AN43,BE34:BF43,BW34:BX43)+1)</f>
        <v>12</v>
      </c>
      <c r="CP34" s="345"/>
      <c r="CQ34" s="344" t="str">
        <f>IF('各会計、関係団体の財政状況及び健全化判断比率'!BS7="","",'各会計、関係団体の財政状況及び健全化判断比率'!BS7)</f>
        <v>府中市土地開発公社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病院事業債管理特別会計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IF('各会計、関係団体の財政状況及び健全化判断比率'!B32="","",'各会計、関係団体の財政状況及び健全化判断比率'!B32)</f>
        <v>病院事業会計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後期高齢者医療広域連合（特別会計）</v>
      </c>
      <c r="BZ35" s="344"/>
      <c r="CA35" s="344"/>
      <c r="CB35" s="344"/>
      <c r="CC35" s="344"/>
      <c r="CD35" s="344"/>
      <c r="CE35" s="344"/>
      <c r="CF35" s="344"/>
      <c r="CG35" s="344"/>
      <c r="CH35" s="344"/>
      <c r="CI35" s="344"/>
      <c r="CJ35" s="344"/>
      <c r="CK35" s="344"/>
      <c r="CL35" s="344"/>
      <c r="CM35" s="344"/>
      <c r="CN35" s="167"/>
      <c r="CO35" s="345">
        <f t="shared" ref="CO35:CO43" si="3">IF(CQ35="","",CO34+1)</f>
        <v>13</v>
      </c>
      <c r="CP35" s="345"/>
      <c r="CQ35" s="344" t="str">
        <f>IF('各会計、関係団体の財政状況及び健全化判断比率'!BS8="","",'各会計、関係団体の財政状況及び健全化判断比率'!BS8)</f>
        <v>府中市まちづくり振興公社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福山地区消防組合</v>
      </c>
      <c r="BZ36" s="344"/>
      <c r="CA36" s="344"/>
      <c r="CB36" s="344"/>
      <c r="CC36" s="344"/>
      <c r="CD36" s="344"/>
      <c r="CE36" s="344"/>
      <c r="CF36" s="344"/>
      <c r="CG36" s="344"/>
      <c r="CH36" s="344"/>
      <c r="CI36" s="344"/>
      <c r="CJ36" s="344"/>
      <c r="CK36" s="344"/>
      <c r="CL36" s="344"/>
      <c r="CM36" s="344"/>
      <c r="CN36" s="167"/>
      <c r="CO36" s="345">
        <f t="shared" si="3"/>
        <v>14</v>
      </c>
      <c r="CP36" s="345"/>
      <c r="CQ36" s="344" t="str">
        <f>IF('各会計、関係団体の財政状況及び健全化判断比率'!BS9="","",'各会計、関係団体の財政状況及び健全化判断比率'!BS9)</f>
        <v>地方独立行政法人府中市病院機構</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526</v>
      </c>
      <c r="D34" s="1154"/>
      <c r="E34" s="1155"/>
      <c r="F34" s="32">
        <v>16.239999999999998</v>
      </c>
      <c r="G34" s="33">
        <v>16.39</v>
      </c>
      <c r="H34" s="33">
        <v>16.809999999999999</v>
      </c>
      <c r="I34" s="33">
        <v>17.170000000000002</v>
      </c>
      <c r="J34" s="34">
        <v>17.579999999999998</v>
      </c>
      <c r="K34" s="22"/>
      <c r="L34" s="22"/>
      <c r="M34" s="22"/>
      <c r="N34" s="22"/>
      <c r="O34" s="22"/>
      <c r="P34" s="22"/>
    </row>
    <row r="35" spans="1:16" ht="39" customHeight="1">
      <c r="A35" s="22"/>
      <c r="B35" s="35"/>
      <c r="C35" s="1148" t="s">
        <v>527</v>
      </c>
      <c r="D35" s="1149"/>
      <c r="E35" s="1150"/>
      <c r="F35" s="36">
        <v>4.75</v>
      </c>
      <c r="G35" s="37">
        <v>5.21</v>
      </c>
      <c r="H35" s="37">
        <v>6.26</v>
      </c>
      <c r="I35" s="37">
        <v>6.92</v>
      </c>
      <c r="J35" s="38">
        <v>7.82</v>
      </c>
      <c r="K35" s="22"/>
      <c r="L35" s="22"/>
      <c r="M35" s="22"/>
      <c r="N35" s="22"/>
      <c r="O35" s="22"/>
      <c r="P35" s="22"/>
    </row>
    <row r="36" spans="1:16" ht="39" customHeight="1">
      <c r="A36" s="22"/>
      <c r="B36" s="35"/>
      <c r="C36" s="1148" t="s">
        <v>528</v>
      </c>
      <c r="D36" s="1149"/>
      <c r="E36" s="1150"/>
      <c r="F36" s="36">
        <v>3.81</v>
      </c>
      <c r="G36" s="37">
        <v>5.76</v>
      </c>
      <c r="H36" s="37">
        <v>3.69</v>
      </c>
      <c r="I36" s="37">
        <v>4.74</v>
      </c>
      <c r="J36" s="38">
        <v>3.95</v>
      </c>
      <c r="K36" s="22"/>
      <c r="L36" s="22"/>
      <c r="M36" s="22"/>
      <c r="N36" s="22"/>
      <c r="O36" s="22"/>
      <c r="P36" s="22"/>
    </row>
    <row r="37" spans="1:16" ht="39" customHeight="1">
      <c r="A37" s="22"/>
      <c r="B37" s="35"/>
      <c r="C37" s="1148" t="s">
        <v>529</v>
      </c>
      <c r="D37" s="1149"/>
      <c r="E37" s="1150"/>
      <c r="F37" s="36">
        <v>0.38</v>
      </c>
      <c r="G37" s="37">
        <v>0.08</v>
      </c>
      <c r="H37" s="37">
        <v>0.72</v>
      </c>
      <c r="I37" s="37">
        <v>0.44</v>
      </c>
      <c r="J37" s="38">
        <v>0.92</v>
      </c>
      <c r="K37" s="22"/>
      <c r="L37" s="22"/>
      <c r="M37" s="22"/>
      <c r="N37" s="22"/>
      <c r="O37" s="22"/>
      <c r="P37" s="22"/>
    </row>
    <row r="38" spans="1:16" ht="39" customHeight="1">
      <c r="A38" s="22"/>
      <c r="B38" s="35"/>
      <c r="C38" s="1148" t="s">
        <v>530</v>
      </c>
      <c r="D38" s="1149"/>
      <c r="E38" s="1150"/>
      <c r="F38" s="36">
        <v>1.64</v>
      </c>
      <c r="G38" s="37">
        <v>1.49</v>
      </c>
      <c r="H38" s="37">
        <v>0.25</v>
      </c>
      <c r="I38" s="37">
        <v>0.26</v>
      </c>
      <c r="J38" s="38">
        <v>0.61</v>
      </c>
      <c r="K38" s="22"/>
      <c r="L38" s="22"/>
      <c r="M38" s="22"/>
      <c r="N38" s="22"/>
      <c r="O38" s="22"/>
      <c r="P38" s="22"/>
    </row>
    <row r="39" spans="1:16" ht="39" customHeight="1">
      <c r="A39" s="22"/>
      <c r="B39" s="35"/>
      <c r="C39" s="1148" t="s">
        <v>531</v>
      </c>
      <c r="D39" s="1149"/>
      <c r="E39" s="1150"/>
      <c r="F39" s="36">
        <v>0</v>
      </c>
      <c r="G39" s="37">
        <v>0</v>
      </c>
      <c r="H39" s="37">
        <v>0.01</v>
      </c>
      <c r="I39" s="37">
        <v>0.01</v>
      </c>
      <c r="J39" s="38">
        <v>0.04</v>
      </c>
      <c r="K39" s="22"/>
      <c r="L39" s="22"/>
      <c r="M39" s="22"/>
      <c r="N39" s="22"/>
      <c r="O39" s="22"/>
      <c r="P39" s="22"/>
    </row>
    <row r="40" spans="1:16" ht="39" customHeight="1">
      <c r="A40" s="22"/>
      <c r="B40" s="35"/>
      <c r="C40" s="1148" t="s">
        <v>532</v>
      </c>
      <c r="D40" s="1149"/>
      <c r="E40" s="1150"/>
      <c r="F40" s="36">
        <v>0</v>
      </c>
      <c r="G40" s="37">
        <v>0</v>
      </c>
      <c r="H40" s="37">
        <v>0</v>
      </c>
      <c r="I40" s="37">
        <v>0</v>
      </c>
      <c r="J40" s="38">
        <v>0</v>
      </c>
      <c r="K40" s="22"/>
      <c r="L40" s="22"/>
      <c r="M40" s="22"/>
      <c r="N40" s="22"/>
      <c r="O40" s="22"/>
      <c r="P40" s="22"/>
    </row>
    <row r="41" spans="1:16" ht="39" customHeight="1">
      <c r="A41" s="22"/>
      <c r="B41" s="35"/>
      <c r="C41" s="1148" t="s">
        <v>533</v>
      </c>
      <c r="D41" s="1149"/>
      <c r="E41" s="1150"/>
      <c r="F41" s="36">
        <v>0</v>
      </c>
      <c r="G41" s="37">
        <v>0</v>
      </c>
      <c r="H41" s="37">
        <v>0</v>
      </c>
      <c r="I41" s="37">
        <v>0</v>
      </c>
      <c r="J41" s="38">
        <v>0</v>
      </c>
      <c r="K41" s="22"/>
      <c r="L41" s="22"/>
      <c r="M41" s="22"/>
      <c r="N41" s="22"/>
      <c r="O41" s="22"/>
      <c r="P41" s="22"/>
    </row>
    <row r="42" spans="1:16" ht="39" customHeight="1">
      <c r="A42" s="22"/>
      <c r="B42" s="39"/>
      <c r="C42" s="1148" t="s">
        <v>534</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535</v>
      </c>
      <c r="D43" s="1152"/>
      <c r="E43" s="115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3062</v>
      </c>
      <c r="L45" s="60">
        <v>3075</v>
      </c>
      <c r="M45" s="60">
        <v>3000</v>
      </c>
      <c r="N45" s="60">
        <v>2956</v>
      </c>
      <c r="O45" s="61">
        <v>2868</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660</v>
      </c>
      <c r="L48" s="64">
        <v>632</v>
      </c>
      <c r="M48" s="64">
        <v>616</v>
      </c>
      <c r="N48" s="64">
        <v>611</v>
      </c>
      <c r="O48" s="65">
        <v>569</v>
      </c>
      <c r="P48" s="48"/>
      <c r="Q48" s="48"/>
      <c r="R48" s="48"/>
      <c r="S48" s="48"/>
      <c r="T48" s="48"/>
      <c r="U48" s="48"/>
    </row>
    <row r="49" spans="1:21" ht="30.75" customHeight="1">
      <c r="A49" s="48"/>
      <c r="B49" s="1166"/>
      <c r="C49" s="1167"/>
      <c r="D49" s="62"/>
      <c r="E49" s="1158" t="s">
        <v>16</v>
      </c>
      <c r="F49" s="1158"/>
      <c r="G49" s="1158"/>
      <c r="H49" s="1158"/>
      <c r="I49" s="1158"/>
      <c r="J49" s="1159"/>
      <c r="K49" s="63">
        <v>22</v>
      </c>
      <c r="L49" s="64">
        <v>18</v>
      </c>
      <c r="M49" s="64">
        <v>21</v>
      </c>
      <c r="N49" s="64">
        <v>22</v>
      </c>
      <c r="O49" s="65">
        <v>30</v>
      </c>
      <c r="P49" s="48"/>
      <c r="Q49" s="48"/>
      <c r="R49" s="48"/>
      <c r="S49" s="48"/>
      <c r="T49" s="48"/>
      <c r="U49" s="48"/>
    </row>
    <row r="50" spans="1:21" ht="30.75" customHeight="1">
      <c r="A50" s="48"/>
      <c r="B50" s="1166"/>
      <c r="C50" s="1167"/>
      <c r="D50" s="62"/>
      <c r="E50" s="1158" t="s">
        <v>17</v>
      </c>
      <c r="F50" s="1158"/>
      <c r="G50" s="1158"/>
      <c r="H50" s="1158"/>
      <c r="I50" s="1158"/>
      <c r="J50" s="1159"/>
      <c r="K50" s="63">
        <v>22</v>
      </c>
      <c r="L50" s="64">
        <v>20</v>
      </c>
      <c r="M50" s="64">
        <v>18</v>
      </c>
      <c r="N50" s="64">
        <v>17</v>
      </c>
      <c r="O50" s="65">
        <v>12</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2500</v>
      </c>
      <c r="L52" s="64">
        <v>2516</v>
      </c>
      <c r="M52" s="64">
        <v>2634</v>
      </c>
      <c r="N52" s="64">
        <v>2582</v>
      </c>
      <c r="O52" s="65">
        <v>2560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1266</v>
      </c>
      <c r="L53" s="69">
        <v>1229</v>
      </c>
      <c r="M53" s="69">
        <v>1021</v>
      </c>
      <c r="N53" s="69">
        <v>1024</v>
      </c>
      <c r="O53" s="70">
        <v>919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4" t="s">
        <v>24</v>
      </c>
      <c r="C41" s="1185"/>
      <c r="D41" s="81"/>
      <c r="E41" s="1186" t="s">
        <v>25</v>
      </c>
      <c r="F41" s="1186"/>
      <c r="G41" s="1186"/>
      <c r="H41" s="1187"/>
      <c r="I41" s="82">
        <v>27263</v>
      </c>
      <c r="J41" s="83">
        <v>26375</v>
      </c>
      <c r="K41" s="83">
        <v>25884</v>
      </c>
      <c r="L41" s="83">
        <v>27484</v>
      </c>
      <c r="M41" s="84">
        <v>27223</v>
      </c>
    </row>
    <row r="42" spans="2:13" ht="27.75" customHeight="1">
      <c r="B42" s="1174"/>
      <c r="C42" s="1175"/>
      <c r="D42" s="85"/>
      <c r="E42" s="1178" t="s">
        <v>26</v>
      </c>
      <c r="F42" s="1178"/>
      <c r="G42" s="1178"/>
      <c r="H42" s="1179"/>
      <c r="I42" s="86">
        <v>11</v>
      </c>
      <c r="J42" s="87">
        <v>8</v>
      </c>
      <c r="K42" s="87">
        <v>4</v>
      </c>
      <c r="L42" s="87" t="s">
        <v>480</v>
      </c>
      <c r="M42" s="88" t="s">
        <v>480</v>
      </c>
    </row>
    <row r="43" spans="2:13" ht="27.75" customHeight="1">
      <c r="B43" s="1174"/>
      <c r="C43" s="1175"/>
      <c r="D43" s="85"/>
      <c r="E43" s="1178" t="s">
        <v>27</v>
      </c>
      <c r="F43" s="1178"/>
      <c r="G43" s="1178"/>
      <c r="H43" s="1179"/>
      <c r="I43" s="86">
        <v>9057</v>
      </c>
      <c r="J43" s="87">
        <v>8983</v>
      </c>
      <c r="K43" s="87">
        <v>8862</v>
      </c>
      <c r="L43" s="87">
        <v>8494</v>
      </c>
      <c r="M43" s="88">
        <v>8072</v>
      </c>
    </row>
    <row r="44" spans="2:13" ht="27.75" customHeight="1">
      <c r="B44" s="1174"/>
      <c r="C44" s="1175"/>
      <c r="D44" s="85"/>
      <c r="E44" s="1178" t="s">
        <v>28</v>
      </c>
      <c r="F44" s="1178"/>
      <c r="G44" s="1178"/>
      <c r="H44" s="1179"/>
      <c r="I44" s="86">
        <v>68</v>
      </c>
      <c r="J44" s="87">
        <v>108</v>
      </c>
      <c r="K44" s="87">
        <v>165</v>
      </c>
      <c r="L44" s="87">
        <v>209</v>
      </c>
      <c r="M44" s="88">
        <v>198</v>
      </c>
    </row>
    <row r="45" spans="2:13" ht="27.75" customHeight="1">
      <c r="B45" s="1174"/>
      <c r="C45" s="1175"/>
      <c r="D45" s="85"/>
      <c r="E45" s="1178" t="s">
        <v>29</v>
      </c>
      <c r="F45" s="1178"/>
      <c r="G45" s="1178"/>
      <c r="H45" s="1179"/>
      <c r="I45" s="86">
        <v>4973</v>
      </c>
      <c r="J45" s="87">
        <v>4737</v>
      </c>
      <c r="K45" s="87">
        <v>4375</v>
      </c>
      <c r="L45" s="87">
        <v>4015</v>
      </c>
      <c r="M45" s="88">
        <v>4083</v>
      </c>
    </row>
    <row r="46" spans="2:13" ht="27.75" customHeight="1">
      <c r="B46" s="1174"/>
      <c r="C46" s="1175"/>
      <c r="D46" s="89"/>
      <c r="E46" s="1178" t="s">
        <v>30</v>
      </c>
      <c r="F46" s="1178"/>
      <c r="G46" s="1178"/>
      <c r="H46" s="1179"/>
      <c r="I46" s="86" t="s">
        <v>480</v>
      </c>
      <c r="J46" s="87">
        <v>63</v>
      </c>
      <c r="K46" s="87">
        <v>170</v>
      </c>
      <c r="L46" s="87">
        <v>263</v>
      </c>
      <c r="M46" s="88">
        <v>303</v>
      </c>
    </row>
    <row r="47" spans="2:13" ht="27.75" customHeight="1">
      <c r="B47" s="1174"/>
      <c r="C47" s="1175"/>
      <c r="D47" s="90"/>
      <c r="E47" s="1188" t="s">
        <v>31</v>
      </c>
      <c r="F47" s="1189"/>
      <c r="G47" s="1189"/>
      <c r="H47" s="1190"/>
      <c r="I47" s="86" t="s">
        <v>480</v>
      </c>
      <c r="J47" s="87" t="s">
        <v>480</v>
      </c>
      <c r="K47" s="87" t="s">
        <v>480</v>
      </c>
      <c r="L47" s="87" t="s">
        <v>480</v>
      </c>
      <c r="M47" s="88" t="s">
        <v>480</v>
      </c>
    </row>
    <row r="48" spans="2:13" ht="27.75" customHeight="1">
      <c r="B48" s="1174"/>
      <c r="C48" s="1175"/>
      <c r="D48" s="85"/>
      <c r="E48" s="1178" t="s">
        <v>32</v>
      </c>
      <c r="F48" s="1178"/>
      <c r="G48" s="1178"/>
      <c r="H48" s="1179"/>
      <c r="I48" s="86" t="s">
        <v>480</v>
      </c>
      <c r="J48" s="87" t="s">
        <v>480</v>
      </c>
      <c r="K48" s="87" t="s">
        <v>480</v>
      </c>
      <c r="L48" s="87" t="s">
        <v>480</v>
      </c>
      <c r="M48" s="88" t="s">
        <v>480</v>
      </c>
    </row>
    <row r="49" spans="2:13" ht="27.75" customHeight="1">
      <c r="B49" s="1176"/>
      <c r="C49" s="1177"/>
      <c r="D49" s="85"/>
      <c r="E49" s="1178" t="s">
        <v>33</v>
      </c>
      <c r="F49" s="1178"/>
      <c r="G49" s="1178"/>
      <c r="H49" s="1179"/>
      <c r="I49" s="86" t="s">
        <v>480</v>
      </c>
      <c r="J49" s="87" t="s">
        <v>480</v>
      </c>
      <c r="K49" s="87" t="s">
        <v>480</v>
      </c>
      <c r="L49" s="87" t="s">
        <v>480</v>
      </c>
      <c r="M49" s="88" t="s">
        <v>480</v>
      </c>
    </row>
    <row r="50" spans="2:13" ht="27.75" customHeight="1">
      <c r="B50" s="1172" t="s">
        <v>34</v>
      </c>
      <c r="C50" s="1173"/>
      <c r="D50" s="91"/>
      <c r="E50" s="1178" t="s">
        <v>35</v>
      </c>
      <c r="F50" s="1178"/>
      <c r="G50" s="1178"/>
      <c r="H50" s="1179"/>
      <c r="I50" s="86">
        <v>2102</v>
      </c>
      <c r="J50" s="87">
        <v>2565</v>
      </c>
      <c r="K50" s="87">
        <v>3065</v>
      </c>
      <c r="L50" s="87">
        <v>3880</v>
      </c>
      <c r="M50" s="88">
        <v>4455</v>
      </c>
    </row>
    <row r="51" spans="2:13" ht="27.75" customHeight="1">
      <c r="B51" s="1174"/>
      <c r="C51" s="1175"/>
      <c r="D51" s="85"/>
      <c r="E51" s="1178" t="s">
        <v>36</v>
      </c>
      <c r="F51" s="1178"/>
      <c r="G51" s="1178"/>
      <c r="H51" s="1179"/>
      <c r="I51" s="86">
        <v>4846</v>
      </c>
      <c r="J51" s="87">
        <v>4510</v>
      </c>
      <c r="K51" s="87">
        <v>4221</v>
      </c>
      <c r="L51" s="87">
        <v>4799</v>
      </c>
      <c r="M51" s="88">
        <v>4651</v>
      </c>
    </row>
    <row r="52" spans="2:13" ht="27.75" customHeight="1">
      <c r="B52" s="1176"/>
      <c r="C52" s="1177"/>
      <c r="D52" s="85"/>
      <c r="E52" s="1178" t="s">
        <v>37</v>
      </c>
      <c r="F52" s="1178"/>
      <c r="G52" s="1178"/>
      <c r="H52" s="1179"/>
      <c r="I52" s="86">
        <v>22063</v>
      </c>
      <c r="J52" s="87">
        <v>21871</v>
      </c>
      <c r="K52" s="87">
        <v>21454</v>
      </c>
      <c r="L52" s="87">
        <v>22744</v>
      </c>
      <c r="M52" s="88">
        <v>22287</v>
      </c>
    </row>
    <row r="53" spans="2:13" ht="27.75" customHeight="1" thickBot="1">
      <c r="B53" s="1180" t="s">
        <v>21</v>
      </c>
      <c r="C53" s="1181"/>
      <c r="D53" s="92"/>
      <c r="E53" s="1182" t="s">
        <v>38</v>
      </c>
      <c r="F53" s="1182"/>
      <c r="G53" s="1182"/>
      <c r="H53" s="1183"/>
      <c r="I53" s="93">
        <v>12361</v>
      </c>
      <c r="J53" s="94">
        <v>11327</v>
      </c>
      <c r="K53" s="94">
        <v>10720</v>
      </c>
      <c r="L53" s="94">
        <v>9041</v>
      </c>
      <c r="M53" s="95">
        <v>8487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4"/>
      <c r="B1" s="1256"/>
      <c r="P1" s="246"/>
      <c r="Q1" s="246"/>
    </row>
    <row r="2" spans="1:51" ht="25.5">
      <c r="A2" s="1254"/>
      <c r="C2" s="1255"/>
      <c r="P2" s="246"/>
      <c r="Q2" s="246"/>
    </row>
    <row r="3" spans="1:51" ht="25.5">
      <c r="A3" s="1254"/>
      <c r="C3" s="1255"/>
      <c r="P3" s="246"/>
      <c r="Q3" s="246"/>
    </row>
    <row r="4" spans="1:51" s="1253" customFormat="1" ht="13.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556</v>
      </c>
    </row>
    <row r="11" spans="1:51" s="1253" customFormat="1" ht="13.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556</v>
      </c>
    </row>
    <row r="13" spans="1:51" s="1253" customFormat="1" ht="13.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c r="P19" s="246"/>
      <c r="Q19" s="246"/>
    </row>
    <row r="20" spans="1:259" ht="13.5">
      <c r="P20" s="246"/>
      <c r="Q20" s="246"/>
    </row>
    <row r="21" spans="1:259" ht="17.25">
      <c r="B21" s="1252"/>
      <c r="C21" s="248"/>
      <c r="D21" s="248"/>
      <c r="E21" s="248"/>
      <c r="F21" s="248"/>
      <c r="G21" s="248"/>
      <c r="H21" s="248"/>
      <c r="I21" s="248"/>
      <c r="J21" s="248"/>
      <c r="K21" s="248"/>
      <c r="L21" s="248"/>
      <c r="M21" s="248"/>
      <c r="N21" s="1251"/>
      <c r="O21" s="248"/>
      <c r="P21" s="249"/>
      <c r="Q21" s="246"/>
      <c r="IY21" s="1250"/>
    </row>
    <row r="22" spans="1:259" ht="17.25">
      <c r="B22" s="250"/>
      <c r="IY22" s="1249"/>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555</v>
      </c>
      <c r="C41" s="248"/>
      <c r="D41" s="248"/>
      <c r="E41" s="248"/>
      <c r="F41" s="248"/>
      <c r="G41" s="248"/>
      <c r="H41" s="248"/>
      <c r="I41" s="248"/>
      <c r="J41" s="248"/>
      <c r="K41" s="248"/>
      <c r="L41" s="248"/>
      <c r="M41" s="248"/>
      <c r="N41" s="248"/>
      <c r="O41" s="248"/>
      <c r="P41" s="249"/>
    </row>
    <row r="42" spans="2:17" ht="13.5">
      <c r="B42" s="250"/>
      <c r="C42" s="246"/>
      <c r="D42" s="246"/>
      <c r="E42" s="246"/>
      <c r="F42" s="246"/>
      <c r="G42" s="1236" t="s">
        <v>550</v>
      </c>
      <c r="I42" s="1235"/>
      <c r="J42" s="1235"/>
      <c r="K42" s="1235"/>
      <c r="L42" s="246"/>
      <c r="M42" s="246"/>
      <c r="N42" s="246"/>
      <c r="O42" s="246"/>
    </row>
    <row r="43" spans="2:17" ht="13.5">
      <c r="B43" s="250"/>
      <c r="C43" s="246"/>
      <c r="D43" s="246"/>
      <c r="E43" s="246"/>
      <c r="F43" s="246"/>
      <c r="G43" s="1234" t="s">
        <v>554</v>
      </c>
      <c r="H43" s="1233"/>
      <c r="I43" s="1233"/>
      <c r="J43" s="1233"/>
      <c r="K43" s="1233"/>
      <c r="L43" s="1233"/>
      <c r="M43" s="1233"/>
      <c r="N43" s="1233"/>
      <c r="O43" s="1232"/>
    </row>
    <row r="44" spans="2:17" ht="13.5">
      <c r="B44" s="250"/>
      <c r="C44" s="246"/>
      <c r="D44" s="246"/>
      <c r="E44" s="246"/>
      <c r="F44" s="246"/>
      <c r="G44" s="1231"/>
      <c r="H44" s="1230"/>
      <c r="I44" s="1230"/>
      <c r="J44" s="1230"/>
      <c r="K44" s="1230"/>
      <c r="L44" s="1230"/>
      <c r="M44" s="1230"/>
      <c r="N44" s="1230"/>
      <c r="O44" s="1229"/>
    </row>
    <row r="45" spans="2:17" ht="13.5">
      <c r="B45" s="250"/>
      <c r="C45" s="246"/>
      <c r="D45" s="246"/>
      <c r="E45" s="246"/>
      <c r="F45" s="246"/>
      <c r="G45" s="1231"/>
      <c r="H45" s="1230"/>
      <c r="I45" s="1230"/>
      <c r="J45" s="1230"/>
      <c r="K45" s="1230"/>
      <c r="L45" s="1230"/>
      <c r="M45" s="1230"/>
      <c r="N45" s="1230"/>
      <c r="O45" s="1229"/>
    </row>
    <row r="46" spans="2:17" ht="13.5">
      <c r="B46" s="250"/>
      <c r="C46" s="246"/>
      <c r="D46" s="246"/>
      <c r="E46" s="246"/>
      <c r="F46" s="246"/>
      <c r="G46" s="1231"/>
      <c r="H46" s="1230"/>
      <c r="I46" s="1230"/>
      <c r="J46" s="1230"/>
      <c r="K46" s="1230"/>
      <c r="L46" s="1230"/>
      <c r="M46" s="1230"/>
      <c r="N46" s="1230"/>
      <c r="O46" s="1229"/>
    </row>
    <row r="47" spans="2:17" ht="13.5">
      <c r="B47" s="250"/>
      <c r="C47" s="246"/>
      <c r="D47" s="246"/>
      <c r="E47" s="246"/>
      <c r="F47" s="246"/>
      <c r="G47" s="1228"/>
      <c r="H47" s="1227"/>
      <c r="I47" s="1227"/>
      <c r="J47" s="1227"/>
      <c r="K47" s="1227"/>
      <c r="L47" s="1227"/>
      <c r="M47" s="1227"/>
      <c r="N47" s="1227"/>
      <c r="O47" s="1226"/>
    </row>
    <row r="48" spans="2:17" ht="13.5">
      <c r="B48" s="250"/>
      <c r="C48" s="246"/>
      <c r="D48" s="246"/>
      <c r="E48" s="246"/>
      <c r="F48" s="246"/>
      <c r="G48" s="246"/>
      <c r="H48" s="1248"/>
      <c r="I48" s="1248"/>
      <c r="J48" s="1248"/>
    </row>
    <row r="49" spans="1:17" ht="13.5">
      <c r="B49" s="250"/>
      <c r="C49" s="246"/>
      <c r="D49" s="246"/>
      <c r="E49" s="246"/>
      <c r="F49" s="246"/>
      <c r="G49" s="245" t="s">
        <v>553</v>
      </c>
    </row>
    <row r="50" spans="1:17" ht="13.5">
      <c r="B50" s="250"/>
      <c r="C50" s="246"/>
      <c r="D50" s="246"/>
      <c r="E50" s="246"/>
      <c r="F50" s="246"/>
      <c r="G50" s="1219"/>
      <c r="H50" s="1218"/>
      <c r="I50" s="1218"/>
      <c r="J50" s="1217"/>
      <c r="K50" s="1216" t="s">
        <v>519</v>
      </c>
      <c r="L50" s="1216" t="s">
        <v>520</v>
      </c>
      <c r="M50" s="1216" t="s">
        <v>521</v>
      </c>
      <c r="N50" s="1216" t="s">
        <v>522</v>
      </c>
      <c r="O50" s="1216" t="s">
        <v>523</v>
      </c>
    </row>
    <row r="51" spans="1:17" ht="13.5">
      <c r="B51" s="250"/>
      <c r="C51" s="246"/>
      <c r="D51" s="246"/>
      <c r="E51" s="246"/>
      <c r="F51" s="246"/>
      <c r="G51" s="1215" t="s">
        <v>547</v>
      </c>
      <c r="H51" s="1214"/>
      <c r="I51" s="1213" t="s">
        <v>545</v>
      </c>
      <c r="J51" s="1213"/>
      <c r="K51" s="1247"/>
      <c r="L51" s="1247"/>
      <c r="M51" s="1247"/>
      <c r="N51" s="1201">
        <v>91.2</v>
      </c>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552</v>
      </c>
      <c r="J53" s="1203"/>
      <c r="K53" s="1246"/>
      <c r="L53" s="1246"/>
      <c r="M53" s="1246"/>
      <c r="N53" s="1209">
        <v>40.700000000000003</v>
      </c>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546</v>
      </c>
      <c r="H55" s="1204"/>
      <c r="I55" s="1203" t="s">
        <v>545</v>
      </c>
      <c r="J55" s="1203"/>
      <c r="K55" s="1247"/>
      <c r="L55" s="1247"/>
      <c r="M55" s="1247"/>
      <c r="N55" s="1201">
        <v>32.799999999999997</v>
      </c>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552</v>
      </c>
      <c r="J57" s="1195"/>
      <c r="K57" s="1246"/>
      <c r="L57" s="1246"/>
      <c r="M57" s="1246"/>
      <c r="N57" s="1209">
        <v>58.4</v>
      </c>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551</v>
      </c>
      <c r="C63" s="246"/>
      <c r="D63" s="246"/>
      <c r="E63" s="246"/>
      <c r="F63" s="246"/>
      <c r="G63" s="246"/>
      <c r="H63" s="246"/>
      <c r="I63" s="246"/>
      <c r="J63" s="246"/>
      <c r="K63" s="246"/>
      <c r="L63" s="246"/>
      <c r="M63" s="246"/>
      <c r="N63" s="246"/>
      <c r="O63" s="246"/>
    </row>
    <row r="64" spans="1:17" ht="13.5">
      <c r="B64" s="250"/>
      <c r="C64" s="246"/>
      <c r="D64" s="246"/>
      <c r="E64" s="246"/>
      <c r="F64" s="246"/>
      <c r="G64" s="1236" t="s">
        <v>550</v>
      </c>
      <c r="I64" s="1235"/>
      <c r="J64" s="1235"/>
      <c r="K64" s="1235"/>
      <c r="L64" s="246"/>
      <c r="M64" s="246"/>
      <c r="N64" s="246"/>
      <c r="O64" s="246"/>
    </row>
    <row r="65" spans="2:30" ht="13.5">
      <c r="B65" s="250"/>
      <c r="C65" s="246"/>
      <c r="D65" s="246"/>
      <c r="E65" s="246"/>
      <c r="F65" s="246"/>
      <c r="G65" s="1234" t="s">
        <v>549</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548</v>
      </c>
      <c r="I71" s="1223"/>
      <c r="J71" s="1222"/>
      <c r="K71" s="1222"/>
      <c r="L71" s="1221"/>
      <c r="M71" s="1222"/>
      <c r="N71" s="1221"/>
      <c r="O71" s="1220"/>
    </row>
    <row r="72" spans="2:30" ht="13.5">
      <c r="B72" s="250"/>
      <c r="C72" s="246"/>
      <c r="D72" s="246"/>
      <c r="E72" s="246"/>
      <c r="F72" s="246"/>
      <c r="G72" s="1219"/>
      <c r="H72" s="1218"/>
      <c r="I72" s="1218"/>
      <c r="J72" s="1217"/>
      <c r="K72" s="1216" t="s">
        <v>519</v>
      </c>
      <c r="L72" s="1216" t="s">
        <v>520</v>
      </c>
      <c r="M72" s="1216" t="s">
        <v>521</v>
      </c>
      <c r="N72" s="1216" t="s">
        <v>522</v>
      </c>
      <c r="O72" s="1216" t="s">
        <v>523</v>
      </c>
    </row>
    <row r="73" spans="2:30" ht="13.5">
      <c r="B73" s="250"/>
      <c r="C73" s="246"/>
      <c r="D73" s="246"/>
      <c r="E73" s="246"/>
      <c r="F73" s="246"/>
      <c r="G73" s="1215" t="s">
        <v>547</v>
      </c>
      <c r="H73" s="1214"/>
      <c r="I73" s="1213" t="s">
        <v>545</v>
      </c>
      <c r="J73" s="1213"/>
      <c r="K73" s="1202">
        <v>126.9</v>
      </c>
      <c r="L73" s="1202">
        <v>115.2</v>
      </c>
      <c r="M73" s="1201">
        <v>110.7</v>
      </c>
      <c r="N73" s="1201">
        <v>91.2</v>
      </c>
      <c r="O73" s="1201">
        <v>86.5</v>
      </c>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544</v>
      </c>
      <c r="J75" s="1203"/>
      <c r="K75" s="1209">
        <v>13.3</v>
      </c>
      <c r="L75" s="1209">
        <v>13.1</v>
      </c>
      <c r="M75" s="1209">
        <v>12</v>
      </c>
      <c r="N75" s="1209">
        <v>11.1</v>
      </c>
      <c r="O75" s="1209">
        <v>10</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546</v>
      </c>
      <c r="H77" s="1204"/>
      <c r="I77" s="1203" t="s">
        <v>545</v>
      </c>
      <c r="J77" s="1203"/>
      <c r="K77" s="1202">
        <v>64.599999999999994</v>
      </c>
      <c r="L77" s="1202">
        <v>52.8</v>
      </c>
      <c r="M77" s="1201">
        <v>48.6</v>
      </c>
      <c r="N77" s="1201">
        <v>32.799999999999997</v>
      </c>
      <c r="O77" s="1201">
        <v>52.3</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544</v>
      </c>
      <c r="J79" s="1195"/>
      <c r="K79" s="1194">
        <v>12.4</v>
      </c>
      <c r="L79" s="1194">
        <v>11.5</v>
      </c>
      <c r="M79" s="1194">
        <v>10.4</v>
      </c>
      <c r="N79" s="1194">
        <v>9.5</v>
      </c>
      <c r="O79" s="1194">
        <v>10</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73971</v>
      </c>
      <c r="E3" s="118"/>
      <c r="F3" s="119">
        <v>70489</v>
      </c>
      <c r="G3" s="120"/>
      <c r="H3" s="121"/>
    </row>
    <row r="4" spans="1:8">
      <c r="A4" s="122"/>
      <c r="B4" s="123"/>
      <c r="C4" s="124"/>
      <c r="D4" s="125">
        <v>34482</v>
      </c>
      <c r="E4" s="126"/>
      <c r="F4" s="127">
        <v>37817</v>
      </c>
      <c r="G4" s="128"/>
      <c r="H4" s="129"/>
    </row>
    <row r="5" spans="1:8">
      <c r="A5" s="110" t="s">
        <v>513</v>
      </c>
      <c r="B5" s="115"/>
      <c r="C5" s="116"/>
      <c r="D5" s="117">
        <v>60291</v>
      </c>
      <c r="E5" s="118"/>
      <c r="F5" s="119">
        <v>84389</v>
      </c>
      <c r="G5" s="120"/>
      <c r="H5" s="121"/>
    </row>
    <row r="6" spans="1:8">
      <c r="A6" s="122"/>
      <c r="B6" s="123"/>
      <c r="C6" s="124"/>
      <c r="D6" s="125">
        <v>22588</v>
      </c>
      <c r="E6" s="126"/>
      <c r="F6" s="127">
        <v>44339</v>
      </c>
      <c r="G6" s="128"/>
      <c r="H6" s="129"/>
    </row>
    <row r="7" spans="1:8">
      <c r="A7" s="110" t="s">
        <v>514</v>
      </c>
      <c r="B7" s="115"/>
      <c r="C7" s="116"/>
      <c r="D7" s="117">
        <v>74192</v>
      </c>
      <c r="E7" s="118"/>
      <c r="F7" s="119">
        <v>83623</v>
      </c>
      <c r="G7" s="120"/>
      <c r="H7" s="121"/>
    </row>
    <row r="8" spans="1:8">
      <c r="A8" s="122"/>
      <c r="B8" s="123"/>
      <c r="C8" s="124"/>
      <c r="D8" s="125">
        <v>23479</v>
      </c>
      <c r="E8" s="126"/>
      <c r="F8" s="127">
        <v>48787</v>
      </c>
      <c r="G8" s="128"/>
      <c r="H8" s="129"/>
    </row>
    <row r="9" spans="1:8">
      <c r="A9" s="110" t="s">
        <v>515</v>
      </c>
      <c r="B9" s="115"/>
      <c r="C9" s="116"/>
      <c r="D9" s="117">
        <v>120230</v>
      </c>
      <c r="E9" s="118"/>
      <c r="F9" s="119">
        <v>87974</v>
      </c>
      <c r="G9" s="120"/>
      <c r="H9" s="121"/>
    </row>
    <row r="10" spans="1:8">
      <c r="A10" s="122"/>
      <c r="B10" s="123"/>
      <c r="C10" s="124"/>
      <c r="D10" s="125">
        <v>24737</v>
      </c>
      <c r="E10" s="126"/>
      <c r="F10" s="127">
        <v>48183</v>
      </c>
      <c r="G10" s="128"/>
      <c r="H10" s="129"/>
    </row>
    <row r="11" spans="1:8">
      <c r="A11" s="110" t="s">
        <v>516</v>
      </c>
      <c r="B11" s="115"/>
      <c r="C11" s="116"/>
      <c r="D11" s="117">
        <v>70344</v>
      </c>
      <c r="E11" s="118"/>
      <c r="F11" s="119">
        <v>65876</v>
      </c>
      <c r="G11" s="120"/>
      <c r="H11" s="121"/>
    </row>
    <row r="12" spans="1:8">
      <c r="A12" s="122"/>
      <c r="B12" s="123"/>
      <c r="C12" s="130"/>
      <c r="D12" s="125">
        <v>38720</v>
      </c>
      <c r="E12" s="126"/>
      <c r="F12" s="127">
        <v>36484</v>
      </c>
      <c r="G12" s="128"/>
      <c r="H12" s="129"/>
    </row>
    <row r="13" spans="1:8">
      <c r="A13" s="110"/>
      <c r="B13" s="115"/>
      <c r="C13" s="131"/>
      <c r="D13" s="132">
        <v>79806</v>
      </c>
      <c r="E13" s="133"/>
      <c r="F13" s="134">
        <v>78470</v>
      </c>
      <c r="G13" s="135"/>
      <c r="H13" s="121"/>
    </row>
    <row r="14" spans="1:8">
      <c r="A14" s="122"/>
      <c r="B14" s="123"/>
      <c r="C14" s="124"/>
      <c r="D14" s="125">
        <v>28801</v>
      </c>
      <c r="E14" s="126"/>
      <c r="F14" s="127">
        <v>43122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3.82</v>
      </c>
      <c r="C19" s="136">
        <f>ROUND(VALUE(SUBSTITUTE(実質収支比率等に係る経年分析!G$48,"▲","-")),2)</f>
        <v>5.77</v>
      </c>
      <c r="D19" s="136">
        <f>ROUND(VALUE(SUBSTITUTE(実質収支比率等に係る経年分析!H$48,"▲","-")),2)</f>
        <v>3.7</v>
      </c>
      <c r="E19" s="136">
        <f>ROUND(VALUE(SUBSTITUTE(実質収支比率等に係る経年分析!I$48,"▲","-")),2)</f>
        <v>4.75</v>
      </c>
      <c r="F19" s="136">
        <f>ROUND(VALUE(SUBSTITUTE(実質収支比率等に係る経年分析!J$48,"▲","-")),2)</f>
        <v>3.95</v>
      </c>
    </row>
    <row r="20" spans="1:11">
      <c r="A20" s="136" t="s">
        <v>43</v>
      </c>
      <c r="B20" s="136">
        <f>ROUND(VALUE(SUBSTITUTE(実質収支比率等に係る経年分析!F$47,"▲","-")),2)</f>
        <v>16.16</v>
      </c>
      <c r="C20" s="136">
        <f>ROUND(VALUE(SUBSTITUTE(実質収支比率等に係る経年分析!G$47,"▲","-")),2)</f>
        <v>17.920000000000002</v>
      </c>
      <c r="D20" s="136">
        <f>ROUND(VALUE(SUBSTITUTE(実質収支比率等に係る経年分析!H$47,"▲","-")),2)</f>
        <v>20.62</v>
      </c>
      <c r="E20" s="136">
        <f>ROUND(VALUE(SUBSTITUTE(実質収支比率等に係る経年分析!I$47,"▲","-")),2)</f>
        <v>27.08</v>
      </c>
      <c r="F20" s="136">
        <f>ROUND(VALUE(SUBSTITUTE(実質収支比率等に係る経年分析!J$47,"▲","-")),2)</f>
        <v>31.88</v>
      </c>
    </row>
    <row r="21" spans="1:11">
      <c r="A21" s="136" t="s">
        <v>44</v>
      </c>
      <c r="B21" s="136">
        <f>IF(ISNUMBER(VALUE(SUBSTITUTE(実質収支比率等に係る経年分析!F$49,"▲","-"))),ROUND(VALUE(SUBSTITUTE(実質収支比率等に係る経年分析!F$49,"▲","-")),2),NA())</f>
        <v>-2.75</v>
      </c>
      <c r="C21" s="136">
        <f>IF(ISNUMBER(VALUE(SUBSTITUTE(実質収支比率等に係る経年分析!G$49,"▲","-"))),ROUND(VALUE(SUBSTITUTE(実質収支比率等に係る経年分析!G$49,"▲","-")),2),NA())</f>
        <v>2.0099999999999998</v>
      </c>
      <c r="D21" s="136">
        <f>IF(ISNUMBER(VALUE(SUBSTITUTE(実質収支比率等に係る経年分析!H$49,"▲","-"))),ROUND(VALUE(SUBSTITUTE(実質収支比率等に係る経年分析!H$49,"▲","-")),2),NA())</f>
        <v>-2.31</v>
      </c>
      <c r="E21" s="136">
        <f>IF(ISNUMBER(VALUE(SUBSTITUTE(実質収支比率等に係る経年分析!I$49,"▲","-"))),ROUND(VALUE(SUBSTITUTE(実質収支比率等に係る経年分析!I$49,"▲","-")),2),NA())</f>
        <v>6.05</v>
      </c>
      <c r="F21" s="136">
        <f>IF(ISNUMBER(VALUE(SUBSTITUTE(実質収支比率等に係る経年分析!J$49,"▲","-"))),ROUND(VALUE(SUBSTITUTE(実質収支比率等に係る経年分析!J$49,"▲","-")),2),NA())</f>
        <v>1.21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病院事業債管理特別会計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7.82</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16.239999999999998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16.809999999999999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17.170000000000002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17.579999999999998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2500</v>
      </c>
      <c r="E42" s="138"/>
      <c r="F42" s="138"/>
      <c r="G42" s="138">
        <f>'実質公債費比率（分子）の構造'!L$52</f>
        <v>2516</v>
      </c>
      <c r="H42" s="138"/>
      <c r="I42" s="138"/>
      <c r="J42" s="138">
        <f>'実質公債費比率（分子）の構造'!M$52</f>
        <v>2634</v>
      </c>
      <c r="K42" s="138"/>
      <c r="L42" s="138"/>
      <c r="M42" s="138">
        <f>'実質公債費比率（分子）の構造'!N$52</f>
        <v>2582</v>
      </c>
      <c r="N42" s="138"/>
      <c r="O42" s="138"/>
      <c r="P42" s="138">
        <f>'実質公債費比率（分子）の構造'!O$52</f>
        <v>2560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22</v>
      </c>
      <c r="C44" s="138"/>
      <c r="D44" s="138"/>
      <c r="E44" s="138">
        <f>'実質公債費比率（分子）の構造'!L$50</f>
        <v>20</v>
      </c>
      <c r="F44" s="138"/>
      <c r="G44" s="138"/>
      <c r="H44" s="138">
        <f>'実質公債費比率（分子）の構造'!M$50</f>
        <v>18</v>
      </c>
      <c r="I44" s="138"/>
      <c r="J44" s="138"/>
      <c r="K44" s="138">
        <f>'実質公債費比率（分子）の構造'!N$50</f>
        <v>17</v>
      </c>
      <c r="L44" s="138"/>
      <c r="M44" s="138"/>
      <c r="N44" s="138">
        <f>'実質公債費比率（分子）の構造'!O$50</f>
        <v>12</v>
      </c>
      <c r="O44" s="138"/>
      <c r="P44" s="138"/>
    </row>
    <row r="45" spans="1:16">
      <c r="A45" s="138" t="s">
        <v>54</v>
      </c>
      <c r="B45" s="138">
        <f>'実質公債費比率（分子）の構造'!K$49</f>
        <v>22</v>
      </c>
      <c r="C45" s="138"/>
      <c r="D45" s="138"/>
      <c r="E45" s="138">
        <f>'実質公債費比率（分子）の構造'!L$49</f>
        <v>18</v>
      </c>
      <c r="F45" s="138"/>
      <c r="G45" s="138"/>
      <c r="H45" s="138">
        <f>'実質公債費比率（分子）の構造'!M$49</f>
        <v>21</v>
      </c>
      <c r="I45" s="138"/>
      <c r="J45" s="138"/>
      <c r="K45" s="138">
        <f>'実質公債費比率（分子）の構造'!N$49</f>
        <v>22</v>
      </c>
      <c r="L45" s="138"/>
      <c r="M45" s="138"/>
      <c r="N45" s="138">
        <f>'実質公債費比率（分子）の構造'!O$49</f>
        <v>30</v>
      </c>
      <c r="O45" s="138"/>
      <c r="P45" s="138"/>
    </row>
    <row r="46" spans="1:16">
      <c r="A46" s="138" t="s">
        <v>55</v>
      </c>
      <c r="B46" s="138">
        <f>'実質公債費比率（分子）の構造'!K$48</f>
        <v>660</v>
      </c>
      <c r="C46" s="138"/>
      <c r="D46" s="138"/>
      <c r="E46" s="138">
        <f>'実質公債費比率（分子）の構造'!L$48</f>
        <v>632</v>
      </c>
      <c r="F46" s="138"/>
      <c r="G46" s="138"/>
      <c r="H46" s="138">
        <f>'実質公債費比率（分子）の構造'!M$48</f>
        <v>616</v>
      </c>
      <c r="I46" s="138"/>
      <c r="J46" s="138"/>
      <c r="K46" s="138">
        <f>'実質公債費比率（分子）の構造'!N$48</f>
        <v>611</v>
      </c>
      <c r="L46" s="138"/>
      <c r="M46" s="138"/>
      <c r="N46" s="138">
        <f>'実質公債費比率（分子）の構造'!O$48</f>
        <v>569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3062</v>
      </c>
      <c r="C49" s="138"/>
      <c r="D49" s="138"/>
      <c r="E49" s="138">
        <f>'実質公債費比率（分子）の構造'!L$45</f>
        <v>3075</v>
      </c>
      <c r="F49" s="138"/>
      <c r="G49" s="138"/>
      <c r="H49" s="138">
        <f>'実質公債費比率（分子）の構造'!M$45</f>
        <v>3000</v>
      </c>
      <c r="I49" s="138"/>
      <c r="J49" s="138"/>
      <c r="K49" s="138">
        <f>'実質公債費比率（分子）の構造'!N$45</f>
        <v>2956</v>
      </c>
      <c r="L49" s="138"/>
      <c r="M49" s="138"/>
      <c r="N49" s="138">
        <f>'実質公債費比率（分子）の構造'!O$45</f>
        <v>2868</v>
      </c>
      <c r="O49" s="138"/>
      <c r="P49" s="138"/>
    </row>
    <row r="50" spans="1:16">
      <c r="A50" s="138" t="s">
        <v>59</v>
      </c>
      <c r="B50" s="138" t="e">
        <f>NA()</f>
        <v>#N/A</v>
      </c>
      <c r="C50" s="138">
        <f>IF(ISNUMBER('実質公債費比率（分子）の構造'!K$53),'実質公債費比率（分子）の構造'!K$53,NA())</f>
        <v>1266</v>
      </c>
      <c r="D50" s="138" t="e">
        <f>NA()</f>
        <v>#N/A</v>
      </c>
      <c r="E50" s="138" t="e">
        <f>NA()</f>
        <v>#N/A</v>
      </c>
      <c r="F50" s="138">
        <f>IF(ISNUMBER('実質公債費比率（分子）の構造'!L$53),'実質公債費比率（分子）の構造'!L$53,NA())</f>
        <v>1229</v>
      </c>
      <c r="G50" s="138" t="e">
        <f>NA()</f>
        <v>#N/A</v>
      </c>
      <c r="H50" s="138" t="e">
        <f>NA()</f>
        <v>#N/A</v>
      </c>
      <c r="I50" s="138">
        <f>IF(ISNUMBER('実質公債費比率（分子）の構造'!M$53),'実質公債費比率（分子）の構造'!M$53,NA())</f>
        <v>1021</v>
      </c>
      <c r="J50" s="138" t="e">
        <f>NA()</f>
        <v>#N/A</v>
      </c>
      <c r="K50" s="138" t="e">
        <f>NA()</f>
        <v>#N/A</v>
      </c>
      <c r="L50" s="138">
        <f>IF(ISNUMBER('実質公債費比率（分子）の構造'!N$53),'実質公債費比率（分子）の構造'!N$53,NA())</f>
        <v>1024</v>
      </c>
      <c r="M50" s="138" t="e">
        <f>NA()</f>
        <v>#N/A</v>
      </c>
      <c r="N50" s="138" t="e">
        <f>NA()</f>
        <v>#N/A</v>
      </c>
      <c r="O50" s="138">
        <f>IF(ISNUMBER('実質公債費比率（分子）の構造'!O$53),'実質公債費比率（分子）の構造'!O$53,NA())</f>
        <v>919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22063</v>
      </c>
      <c r="E56" s="137"/>
      <c r="F56" s="137"/>
      <c r="G56" s="137">
        <f>'将来負担比率（分子）の構造'!J$52</f>
        <v>21871</v>
      </c>
      <c r="H56" s="137"/>
      <c r="I56" s="137"/>
      <c r="J56" s="137">
        <f>'将来負担比率（分子）の構造'!K$52</f>
        <v>21454</v>
      </c>
      <c r="K56" s="137"/>
      <c r="L56" s="137"/>
      <c r="M56" s="137">
        <f>'将来負担比率（分子）の構造'!L$52</f>
        <v>22744</v>
      </c>
      <c r="N56" s="137"/>
      <c r="O56" s="137"/>
      <c r="P56" s="137">
        <f>'将来負担比率（分子）の構造'!M$52</f>
        <v>22287</v>
      </c>
    </row>
    <row r="57" spans="1:16">
      <c r="A57" s="137" t="s">
        <v>36</v>
      </c>
      <c r="B57" s="137"/>
      <c r="C57" s="137"/>
      <c r="D57" s="137">
        <f>'将来負担比率（分子）の構造'!I$51</f>
        <v>4846</v>
      </c>
      <c r="E57" s="137"/>
      <c r="F57" s="137"/>
      <c r="G57" s="137">
        <f>'将来負担比率（分子）の構造'!J$51</f>
        <v>4510</v>
      </c>
      <c r="H57" s="137"/>
      <c r="I57" s="137"/>
      <c r="J57" s="137">
        <f>'将来負担比率（分子）の構造'!K$51</f>
        <v>4221</v>
      </c>
      <c r="K57" s="137"/>
      <c r="L57" s="137"/>
      <c r="M57" s="137">
        <f>'将来負担比率（分子）の構造'!L$51</f>
        <v>4799</v>
      </c>
      <c r="N57" s="137"/>
      <c r="O57" s="137"/>
      <c r="P57" s="137">
        <f>'将来負担比率（分子）の構造'!M$51</f>
        <v>4651</v>
      </c>
    </row>
    <row r="58" spans="1:16">
      <c r="A58" s="137" t="s">
        <v>35</v>
      </c>
      <c r="B58" s="137"/>
      <c r="C58" s="137"/>
      <c r="D58" s="137">
        <f>'将来負担比率（分子）の構造'!I$50</f>
        <v>2102</v>
      </c>
      <c r="E58" s="137"/>
      <c r="F58" s="137"/>
      <c r="G58" s="137">
        <f>'将来負担比率（分子）の構造'!J$50</f>
        <v>2565</v>
      </c>
      <c r="H58" s="137"/>
      <c r="I58" s="137"/>
      <c r="J58" s="137">
        <f>'将来負担比率（分子）の構造'!K$50</f>
        <v>3065</v>
      </c>
      <c r="K58" s="137"/>
      <c r="L58" s="137"/>
      <c r="M58" s="137">
        <f>'将来負担比率（分子）の構造'!L$50</f>
        <v>3880</v>
      </c>
      <c r="N58" s="137"/>
      <c r="O58" s="137"/>
      <c r="P58" s="137">
        <f>'将来負担比率（分子）の構造'!M$50</f>
        <v>4455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63</v>
      </c>
      <c r="F61" s="137"/>
      <c r="G61" s="137"/>
      <c r="H61" s="137">
        <f>'将来負担比率（分子）の構造'!K$46</f>
        <v>170</v>
      </c>
      <c r="I61" s="137"/>
      <c r="J61" s="137"/>
      <c r="K61" s="137">
        <f>'将来負担比率（分子）の構造'!L$46</f>
        <v>263</v>
      </c>
      <c r="L61" s="137"/>
      <c r="M61" s="137"/>
      <c r="N61" s="137">
        <f>'将来負担比率（分子）の構造'!M$46</f>
        <v>303</v>
      </c>
      <c r="O61" s="137"/>
      <c r="P61" s="137"/>
    </row>
    <row r="62" spans="1:16">
      <c r="A62" s="137" t="s">
        <v>29</v>
      </c>
      <c r="B62" s="137">
        <f>'将来負担比率（分子）の構造'!I$45</f>
        <v>4973</v>
      </c>
      <c r="C62" s="137"/>
      <c r="D62" s="137"/>
      <c r="E62" s="137">
        <f>'将来負担比率（分子）の構造'!J$45</f>
        <v>4737</v>
      </c>
      <c r="F62" s="137"/>
      <c r="G62" s="137"/>
      <c r="H62" s="137">
        <f>'将来負担比率（分子）の構造'!K$45</f>
        <v>4375</v>
      </c>
      <c r="I62" s="137"/>
      <c r="J62" s="137"/>
      <c r="K62" s="137">
        <f>'将来負担比率（分子）の構造'!L$45</f>
        <v>4015</v>
      </c>
      <c r="L62" s="137"/>
      <c r="M62" s="137"/>
      <c r="N62" s="137">
        <f>'将来負担比率（分子）の構造'!M$45</f>
        <v>4083</v>
      </c>
      <c r="O62" s="137"/>
      <c r="P62" s="137"/>
    </row>
    <row r="63" spans="1:16">
      <c r="A63" s="137" t="s">
        <v>28</v>
      </c>
      <c r="B63" s="137">
        <f>'将来負担比率（分子）の構造'!I$44</f>
        <v>68</v>
      </c>
      <c r="C63" s="137"/>
      <c r="D63" s="137"/>
      <c r="E63" s="137">
        <f>'将来負担比率（分子）の構造'!J$44</f>
        <v>108</v>
      </c>
      <c r="F63" s="137"/>
      <c r="G63" s="137"/>
      <c r="H63" s="137">
        <f>'将来負担比率（分子）の構造'!K$44</f>
        <v>165</v>
      </c>
      <c r="I63" s="137"/>
      <c r="J63" s="137"/>
      <c r="K63" s="137">
        <f>'将来負担比率（分子）の構造'!L$44</f>
        <v>209</v>
      </c>
      <c r="L63" s="137"/>
      <c r="M63" s="137"/>
      <c r="N63" s="137">
        <f>'将来負担比率（分子）の構造'!M$44</f>
        <v>198</v>
      </c>
      <c r="O63" s="137"/>
      <c r="P63" s="137"/>
    </row>
    <row r="64" spans="1:16">
      <c r="A64" s="137" t="s">
        <v>27</v>
      </c>
      <c r="B64" s="137">
        <f>'将来負担比率（分子）の構造'!I$43</f>
        <v>9057</v>
      </c>
      <c r="C64" s="137"/>
      <c r="D64" s="137"/>
      <c r="E64" s="137">
        <f>'将来負担比率（分子）の構造'!J$43</f>
        <v>8983</v>
      </c>
      <c r="F64" s="137"/>
      <c r="G64" s="137"/>
      <c r="H64" s="137">
        <f>'将来負担比率（分子）の構造'!K$43</f>
        <v>8862</v>
      </c>
      <c r="I64" s="137"/>
      <c r="J64" s="137"/>
      <c r="K64" s="137">
        <f>'将来負担比率（分子）の構造'!L$43</f>
        <v>8494</v>
      </c>
      <c r="L64" s="137"/>
      <c r="M64" s="137"/>
      <c r="N64" s="137">
        <f>'将来負担比率（分子）の構造'!M$43</f>
        <v>8072</v>
      </c>
      <c r="O64" s="137"/>
      <c r="P64" s="137"/>
    </row>
    <row r="65" spans="1:16">
      <c r="A65" s="137" t="s">
        <v>26</v>
      </c>
      <c r="B65" s="137">
        <f>'将来負担比率（分子）の構造'!I$42</f>
        <v>11</v>
      </c>
      <c r="C65" s="137"/>
      <c r="D65" s="137"/>
      <c r="E65" s="137">
        <f>'将来負担比率（分子）の構造'!J$42</f>
        <v>8</v>
      </c>
      <c r="F65" s="137"/>
      <c r="G65" s="137"/>
      <c r="H65" s="137">
        <f>'将来負担比率（分子）の構造'!K$42</f>
        <v>4</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27263</v>
      </c>
      <c r="C66" s="137"/>
      <c r="D66" s="137"/>
      <c r="E66" s="137">
        <f>'将来負担比率（分子）の構造'!J$41</f>
        <v>26375</v>
      </c>
      <c r="F66" s="137"/>
      <c r="G66" s="137"/>
      <c r="H66" s="137">
        <f>'将来負担比率（分子）の構造'!K$41</f>
        <v>25884</v>
      </c>
      <c r="I66" s="137"/>
      <c r="J66" s="137"/>
      <c r="K66" s="137">
        <f>'将来負担比率（分子）の構造'!L$41</f>
        <v>27484</v>
      </c>
      <c r="L66" s="137"/>
      <c r="M66" s="137"/>
      <c r="N66" s="137">
        <f>'将来負担比率（分子）の構造'!M$41</f>
        <v>27223</v>
      </c>
      <c r="O66" s="137"/>
      <c r="P66" s="137"/>
    </row>
    <row r="67" spans="1:16">
      <c r="A67" s="137" t="s">
        <v>63</v>
      </c>
      <c r="B67" s="137" t="e">
        <f>NA()</f>
        <v>#N/A</v>
      </c>
      <c r="C67" s="137">
        <f>IF(ISNUMBER('将来負担比率（分子）の構造'!I$53), IF('将来負担比率（分子）の構造'!I$53 &lt; 0, 0, '将来負担比率（分子）の構造'!I$53), NA())</f>
        <v>12361</v>
      </c>
      <c r="D67" s="137" t="e">
        <f>NA()</f>
        <v>#N/A</v>
      </c>
      <c r="E67" s="137" t="e">
        <f>NA()</f>
        <v>#N/A</v>
      </c>
      <c r="F67" s="137">
        <f>IF(ISNUMBER('将来負担比率（分子）の構造'!J$53), IF('将来負担比率（分子）の構造'!J$53 &lt; 0, 0, '将来負担比率（分子）の構造'!J$53), NA())</f>
        <v>11327</v>
      </c>
      <c r="G67" s="137" t="e">
        <f>NA()</f>
        <v>#N/A</v>
      </c>
      <c r="H67" s="137" t="e">
        <f>NA()</f>
        <v>#N/A</v>
      </c>
      <c r="I67" s="137">
        <f>IF(ISNUMBER('将来負担比率（分子）の構造'!K$53), IF('将来負担比率（分子）の構造'!K$53 &lt; 0, 0, '将来負担比率（分子）の構造'!K$53), NA())</f>
        <v>10720</v>
      </c>
      <c r="J67" s="137" t="e">
        <f>NA()</f>
        <v>#N/A</v>
      </c>
      <c r="K67" s="137" t="e">
        <f>NA()</f>
        <v>#N/A</v>
      </c>
      <c r="L67" s="137">
        <f>IF(ISNUMBER('将来負担比率（分子）の構造'!L$53), IF('将来負担比率（分子）の構造'!L$53 &lt; 0, 0, '将来負担比率（分子）の構造'!L$53), NA())</f>
        <v>9041</v>
      </c>
      <c r="M67" s="137" t="e">
        <f>NA()</f>
        <v>#N/A</v>
      </c>
      <c r="N67" s="137" t="e">
        <f>NA()</f>
        <v>#N/A</v>
      </c>
      <c r="O67" s="137">
        <f>IF(ISNUMBER('将来負担比率（分子）の構造'!M$53), IF('将来負担比率（分子）の構造'!M$53 &lt; 0, 0, '将来負担比率（分子）の構造'!M$53), NA())</f>
        <v>8487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5213034</v>
      </c>
      <c r="S5" s="641"/>
      <c r="T5" s="641"/>
      <c r="U5" s="641"/>
      <c r="V5" s="641"/>
      <c r="W5" s="641"/>
      <c r="X5" s="641"/>
      <c r="Y5" s="688"/>
      <c r="Z5" s="701">
        <v>25.3</v>
      </c>
      <c r="AA5" s="701"/>
      <c r="AB5" s="701"/>
      <c r="AC5" s="701"/>
      <c r="AD5" s="702">
        <v>4835744</v>
      </c>
      <c r="AE5" s="702"/>
      <c r="AF5" s="702"/>
      <c r="AG5" s="702"/>
      <c r="AH5" s="702"/>
      <c r="AI5" s="702"/>
      <c r="AJ5" s="702"/>
      <c r="AK5" s="702"/>
      <c r="AL5" s="689">
        <v>43.2</v>
      </c>
      <c r="AM5" s="658"/>
      <c r="AN5" s="658"/>
      <c r="AO5" s="690"/>
      <c r="AP5" s="677" t="s">
        <v>210</v>
      </c>
      <c r="AQ5" s="678"/>
      <c r="AR5" s="678"/>
      <c r="AS5" s="678"/>
      <c r="AT5" s="678"/>
      <c r="AU5" s="678"/>
      <c r="AV5" s="678"/>
      <c r="AW5" s="678"/>
      <c r="AX5" s="678"/>
      <c r="AY5" s="678"/>
      <c r="AZ5" s="678"/>
      <c r="BA5" s="678"/>
      <c r="BB5" s="678"/>
      <c r="BC5" s="678"/>
      <c r="BD5" s="678"/>
      <c r="BE5" s="678"/>
      <c r="BF5" s="679"/>
      <c r="BG5" s="590">
        <v>4834557</v>
      </c>
      <c r="BH5" s="591"/>
      <c r="BI5" s="591"/>
      <c r="BJ5" s="591"/>
      <c r="BK5" s="591"/>
      <c r="BL5" s="591"/>
      <c r="BM5" s="591"/>
      <c r="BN5" s="592"/>
      <c r="BO5" s="643">
        <v>92.7</v>
      </c>
      <c r="BP5" s="643"/>
      <c r="BQ5" s="643"/>
      <c r="BR5" s="643"/>
      <c r="BS5" s="644">
        <v>74744</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152500</v>
      </c>
      <c r="S6" s="591"/>
      <c r="T6" s="591"/>
      <c r="U6" s="591"/>
      <c r="V6" s="591"/>
      <c r="W6" s="591"/>
      <c r="X6" s="591"/>
      <c r="Y6" s="592"/>
      <c r="Z6" s="643">
        <v>0.7</v>
      </c>
      <c r="AA6" s="643"/>
      <c r="AB6" s="643"/>
      <c r="AC6" s="643"/>
      <c r="AD6" s="644">
        <v>152500</v>
      </c>
      <c r="AE6" s="644"/>
      <c r="AF6" s="644"/>
      <c r="AG6" s="644"/>
      <c r="AH6" s="644"/>
      <c r="AI6" s="644"/>
      <c r="AJ6" s="644"/>
      <c r="AK6" s="644"/>
      <c r="AL6" s="613">
        <v>1.4</v>
      </c>
      <c r="AM6" s="645"/>
      <c r="AN6" s="645"/>
      <c r="AO6" s="646"/>
      <c r="AP6" s="587" t="s">
        <v>215</v>
      </c>
      <c r="AQ6" s="588"/>
      <c r="AR6" s="588"/>
      <c r="AS6" s="588"/>
      <c r="AT6" s="588"/>
      <c r="AU6" s="588"/>
      <c r="AV6" s="588"/>
      <c r="AW6" s="588"/>
      <c r="AX6" s="588"/>
      <c r="AY6" s="588"/>
      <c r="AZ6" s="588"/>
      <c r="BA6" s="588"/>
      <c r="BB6" s="588"/>
      <c r="BC6" s="588"/>
      <c r="BD6" s="588"/>
      <c r="BE6" s="588"/>
      <c r="BF6" s="589"/>
      <c r="BG6" s="590">
        <v>4834557</v>
      </c>
      <c r="BH6" s="591"/>
      <c r="BI6" s="591"/>
      <c r="BJ6" s="591"/>
      <c r="BK6" s="591"/>
      <c r="BL6" s="591"/>
      <c r="BM6" s="591"/>
      <c r="BN6" s="592"/>
      <c r="BO6" s="643">
        <v>92.7</v>
      </c>
      <c r="BP6" s="643"/>
      <c r="BQ6" s="643"/>
      <c r="BR6" s="643"/>
      <c r="BS6" s="644">
        <v>74744</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216878</v>
      </c>
      <c r="CS6" s="591"/>
      <c r="CT6" s="591"/>
      <c r="CU6" s="591"/>
      <c r="CV6" s="591"/>
      <c r="CW6" s="591"/>
      <c r="CX6" s="591"/>
      <c r="CY6" s="592"/>
      <c r="CZ6" s="643">
        <v>1.1000000000000001</v>
      </c>
      <c r="DA6" s="643"/>
      <c r="DB6" s="643"/>
      <c r="DC6" s="643"/>
      <c r="DD6" s="596" t="s">
        <v>217</v>
      </c>
      <c r="DE6" s="591"/>
      <c r="DF6" s="591"/>
      <c r="DG6" s="591"/>
      <c r="DH6" s="591"/>
      <c r="DI6" s="591"/>
      <c r="DJ6" s="591"/>
      <c r="DK6" s="591"/>
      <c r="DL6" s="591"/>
      <c r="DM6" s="591"/>
      <c r="DN6" s="591"/>
      <c r="DO6" s="591"/>
      <c r="DP6" s="592"/>
      <c r="DQ6" s="596">
        <v>216876</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4788</v>
      </c>
      <c r="S7" s="591"/>
      <c r="T7" s="591"/>
      <c r="U7" s="591"/>
      <c r="V7" s="591"/>
      <c r="W7" s="591"/>
      <c r="X7" s="591"/>
      <c r="Y7" s="592"/>
      <c r="Z7" s="643">
        <v>0</v>
      </c>
      <c r="AA7" s="643"/>
      <c r="AB7" s="643"/>
      <c r="AC7" s="643"/>
      <c r="AD7" s="644">
        <v>4788</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2148699</v>
      </c>
      <c r="BH7" s="591"/>
      <c r="BI7" s="591"/>
      <c r="BJ7" s="591"/>
      <c r="BK7" s="591"/>
      <c r="BL7" s="591"/>
      <c r="BM7" s="591"/>
      <c r="BN7" s="592"/>
      <c r="BO7" s="643">
        <v>41.2</v>
      </c>
      <c r="BP7" s="643"/>
      <c r="BQ7" s="643"/>
      <c r="BR7" s="643"/>
      <c r="BS7" s="644">
        <v>74744</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2153514</v>
      </c>
      <c r="CS7" s="591"/>
      <c r="CT7" s="591"/>
      <c r="CU7" s="591"/>
      <c r="CV7" s="591"/>
      <c r="CW7" s="591"/>
      <c r="CX7" s="591"/>
      <c r="CY7" s="592"/>
      <c r="CZ7" s="643">
        <v>10.8</v>
      </c>
      <c r="DA7" s="643"/>
      <c r="DB7" s="643"/>
      <c r="DC7" s="643"/>
      <c r="DD7" s="596">
        <v>308426</v>
      </c>
      <c r="DE7" s="591"/>
      <c r="DF7" s="591"/>
      <c r="DG7" s="591"/>
      <c r="DH7" s="591"/>
      <c r="DI7" s="591"/>
      <c r="DJ7" s="591"/>
      <c r="DK7" s="591"/>
      <c r="DL7" s="591"/>
      <c r="DM7" s="591"/>
      <c r="DN7" s="591"/>
      <c r="DO7" s="591"/>
      <c r="DP7" s="592"/>
      <c r="DQ7" s="596">
        <v>1619308</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15354</v>
      </c>
      <c r="S8" s="591"/>
      <c r="T8" s="591"/>
      <c r="U8" s="591"/>
      <c r="V8" s="591"/>
      <c r="W8" s="591"/>
      <c r="X8" s="591"/>
      <c r="Y8" s="592"/>
      <c r="Z8" s="643">
        <v>0.1</v>
      </c>
      <c r="AA8" s="643"/>
      <c r="AB8" s="643"/>
      <c r="AC8" s="643"/>
      <c r="AD8" s="644">
        <v>15354</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28199</v>
      </c>
      <c r="BH8" s="591"/>
      <c r="BI8" s="591"/>
      <c r="BJ8" s="591"/>
      <c r="BK8" s="591"/>
      <c r="BL8" s="591"/>
      <c r="BM8" s="591"/>
      <c r="BN8" s="592"/>
      <c r="BO8" s="643">
        <v>0.5</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6632674</v>
      </c>
      <c r="CS8" s="591"/>
      <c r="CT8" s="591"/>
      <c r="CU8" s="591"/>
      <c r="CV8" s="591"/>
      <c r="CW8" s="591"/>
      <c r="CX8" s="591"/>
      <c r="CY8" s="592"/>
      <c r="CZ8" s="643">
        <v>33.200000000000003</v>
      </c>
      <c r="DA8" s="643"/>
      <c r="DB8" s="643"/>
      <c r="DC8" s="643"/>
      <c r="DD8" s="596">
        <v>43115</v>
      </c>
      <c r="DE8" s="591"/>
      <c r="DF8" s="591"/>
      <c r="DG8" s="591"/>
      <c r="DH8" s="591"/>
      <c r="DI8" s="591"/>
      <c r="DJ8" s="591"/>
      <c r="DK8" s="591"/>
      <c r="DL8" s="591"/>
      <c r="DM8" s="591"/>
      <c r="DN8" s="591"/>
      <c r="DO8" s="591"/>
      <c r="DP8" s="592"/>
      <c r="DQ8" s="596">
        <v>3429856</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8382</v>
      </c>
      <c r="S9" s="591"/>
      <c r="T9" s="591"/>
      <c r="U9" s="591"/>
      <c r="V9" s="591"/>
      <c r="W9" s="591"/>
      <c r="X9" s="591"/>
      <c r="Y9" s="592"/>
      <c r="Z9" s="643">
        <v>0</v>
      </c>
      <c r="AA9" s="643"/>
      <c r="AB9" s="643"/>
      <c r="AC9" s="643"/>
      <c r="AD9" s="644">
        <v>8382</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1628461</v>
      </c>
      <c r="BH9" s="591"/>
      <c r="BI9" s="591"/>
      <c r="BJ9" s="591"/>
      <c r="BK9" s="591"/>
      <c r="BL9" s="591"/>
      <c r="BM9" s="591"/>
      <c r="BN9" s="592"/>
      <c r="BO9" s="643">
        <v>31.2</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2429917</v>
      </c>
      <c r="CS9" s="591"/>
      <c r="CT9" s="591"/>
      <c r="CU9" s="591"/>
      <c r="CV9" s="591"/>
      <c r="CW9" s="591"/>
      <c r="CX9" s="591"/>
      <c r="CY9" s="592"/>
      <c r="CZ9" s="643">
        <v>12.2</v>
      </c>
      <c r="DA9" s="643"/>
      <c r="DB9" s="643"/>
      <c r="DC9" s="643"/>
      <c r="DD9" s="596">
        <v>651167</v>
      </c>
      <c r="DE9" s="591"/>
      <c r="DF9" s="591"/>
      <c r="DG9" s="591"/>
      <c r="DH9" s="591"/>
      <c r="DI9" s="591"/>
      <c r="DJ9" s="591"/>
      <c r="DK9" s="591"/>
      <c r="DL9" s="591"/>
      <c r="DM9" s="591"/>
      <c r="DN9" s="591"/>
      <c r="DO9" s="591"/>
      <c r="DP9" s="592"/>
      <c r="DQ9" s="596">
        <v>1728973</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743011</v>
      </c>
      <c r="S10" s="591"/>
      <c r="T10" s="591"/>
      <c r="U10" s="591"/>
      <c r="V10" s="591"/>
      <c r="W10" s="591"/>
      <c r="X10" s="591"/>
      <c r="Y10" s="592"/>
      <c r="Z10" s="643">
        <v>3.6</v>
      </c>
      <c r="AA10" s="643"/>
      <c r="AB10" s="643"/>
      <c r="AC10" s="643"/>
      <c r="AD10" s="644">
        <v>743011</v>
      </c>
      <c r="AE10" s="644"/>
      <c r="AF10" s="644"/>
      <c r="AG10" s="644"/>
      <c r="AH10" s="644"/>
      <c r="AI10" s="644"/>
      <c r="AJ10" s="644"/>
      <c r="AK10" s="644"/>
      <c r="AL10" s="613">
        <v>6.6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121586</v>
      </c>
      <c r="BH10" s="591"/>
      <c r="BI10" s="591"/>
      <c r="BJ10" s="591"/>
      <c r="BK10" s="591"/>
      <c r="BL10" s="591"/>
      <c r="BM10" s="591"/>
      <c r="BN10" s="592"/>
      <c r="BO10" s="643">
        <v>2.2999999999999998</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48232</v>
      </c>
      <c r="CS10" s="591"/>
      <c r="CT10" s="591"/>
      <c r="CU10" s="591"/>
      <c r="CV10" s="591"/>
      <c r="CW10" s="591"/>
      <c r="CX10" s="591"/>
      <c r="CY10" s="592"/>
      <c r="CZ10" s="643">
        <v>0.2</v>
      </c>
      <c r="DA10" s="643"/>
      <c r="DB10" s="643"/>
      <c r="DC10" s="643"/>
      <c r="DD10" s="596" t="s">
        <v>112</v>
      </c>
      <c r="DE10" s="591"/>
      <c r="DF10" s="591"/>
      <c r="DG10" s="591"/>
      <c r="DH10" s="591"/>
      <c r="DI10" s="591"/>
      <c r="DJ10" s="591"/>
      <c r="DK10" s="591"/>
      <c r="DL10" s="591"/>
      <c r="DM10" s="591"/>
      <c r="DN10" s="591"/>
      <c r="DO10" s="591"/>
      <c r="DP10" s="592"/>
      <c r="DQ10" s="596">
        <v>17878</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370453</v>
      </c>
      <c r="BH11" s="591"/>
      <c r="BI11" s="591"/>
      <c r="BJ11" s="591"/>
      <c r="BK11" s="591"/>
      <c r="BL11" s="591"/>
      <c r="BM11" s="591"/>
      <c r="BN11" s="592"/>
      <c r="BO11" s="643">
        <v>7.1</v>
      </c>
      <c r="BP11" s="643"/>
      <c r="BQ11" s="643"/>
      <c r="BR11" s="643"/>
      <c r="BS11" s="596">
        <v>74744</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285545</v>
      </c>
      <c r="CS11" s="591"/>
      <c r="CT11" s="591"/>
      <c r="CU11" s="591"/>
      <c r="CV11" s="591"/>
      <c r="CW11" s="591"/>
      <c r="CX11" s="591"/>
      <c r="CY11" s="592"/>
      <c r="CZ11" s="643">
        <v>1.4</v>
      </c>
      <c r="DA11" s="643"/>
      <c r="DB11" s="643"/>
      <c r="DC11" s="643"/>
      <c r="DD11" s="596">
        <v>41244</v>
      </c>
      <c r="DE11" s="591"/>
      <c r="DF11" s="591"/>
      <c r="DG11" s="591"/>
      <c r="DH11" s="591"/>
      <c r="DI11" s="591"/>
      <c r="DJ11" s="591"/>
      <c r="DK11" s="591"/>
      <c r="DL11" s="591"/>
      <c r="DM11" s="591"/>
      <c r="DN11" s="591"/>
      <c r="DO11" s="591"/>
      <c r="DP11" s="592"/>
      <c r="DQ11" s="596">
        <v>163899</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2286115</v>
      </c>
      <c r="BH12" s="591"/>
      <c r="BI12" s="591"/>
      <c r="BJ12" s="591"/>
      <c r="BK12" s="591"/>
      <c r="BL12" s="591"/>
      <c r="BM12" s="591"/>
      <c r="BN12" s="592"/>
      <c r="BO12" s="643">
        <v>43.9</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646039</v>
      </c>
      <c r="CS12" s="591"/>
      <c r="CT12" s="591"/>
      <c r="CU12" s="591"/>
      <c r="CV12" s="591"/>
      <c r="CW12" s="591"/>
      <c r="CX12" s="591"/>
      <c r="CY12" s="592"/>
      <c r="CZ12" s="643">
        <v>3.2</v>
      </c>
      <c r="DA12" s="643"/>
      <c r="DB12" s="643"/>
      <c r="DC12" s="643"/>
      <c r="DD12" s="596">
        <v>31557</v>
      </c>
      <c r="DE12" s="591"/>
      <c r="DF12" s="591"/>
      <c r="DG12" s="591"/>
      <c r="DH12" s="591"/>
      <c r="DI12" s="591"/>
      <c r="DJ12" s="591"/>
      <c r="DK12" s="591"/>
      <c r="DL12" s="591"/>
      <c r="DM12" s="591"/>
      <c r="DN12" s="591"/>
      <c r="DO12" s="591"/>
      <c r="DP12" s="592"/>
      <c r="DQ12" s="596">
        <v>173304</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36027</v>
      </c>
      <c r="S13" s="591"/>
      <c r="T13" s="591"/>
      <c r="U13" s="591"/>
      <c r="V13" s="591"/>
      <c r="W13" s="591"/>
      <c r="X13" s="591"/>
      <c r="Y13" s="592"/>
      <c r="Z13" s="643">
        <v>0.2</v>
      </c>
      <c r="AA13" s="643"/>
      <c r="AB13" s="643"/>
      <c r="AC13" s="643"/>
      <c r="AD13" s="644">
        <v>36027</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2236834</v>
      </c>
      <c r="BH13" s="591"/>
      <c r="BI13" s="591"/>
      <c r="BJ13" s="591"/>
      <c r="BK13" s="591"/>
      <c r="BL13" s="591"/>
      <c r="BM13" s="591"/>
      <c r="BN13" s="592"/>
      <c r="BO13" s="643">
        <v>42.9</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2661170</v>
      </c>
      <c r="CS13" s="591"/>
      <c r="CT13" s="591"/>
      <c r="CU13" s="591"/>
      <c r="CV13" s="591"/>
      <c r="CW13" s="591"/>
      <c r="CX13" s="591"/>
      <c r="CY13" s="592"/>
      <c r="CZ13" s="643">
        <v>13.3</v>
      </c>
      <c r="DA13" s="643"/>
      <c r="DB13" s="643"/>
      <c r="DC13" s="643"/>
      <c r="DD13" s="596">
        <v>1569047</v>
      </c>
      <c r="DE13" s="591"/>
      <c r="DF13" s="591"/>
      <c r="DG13" s="591"/>
      <c r="DH13" s="591"/>
      <c r="DI13" s="591"/>
      <c r="DJ13" s="591"/>
      <c r="DK13" s="591"/>
      <c r="DL13" s="591"/>
      <c r="DM13" s="591"/>
      <c r="DN13" s="591"/>
      <c r="DO13" s="591"/>
      <c r="DP13" s="592"/>
      <c r="DQ13" s="596">
        <v>1200081</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130795</v>
      </c>
      <c r="BH14" s="591"/>
      <c r="BI14" s="591"/>
      <c r="BJ14" s="591"/>
      <c r="BK14" s="591"/>
      <c r="BL14" s="591"/>
      <c r="BM14" s="591"/>
      <c r="BN14" s="592"/>
      <c r="BO14" s="643">
        <v>2.5</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774067</v>
      </c>
      <c r="CS14" s="591"/>
      <c r="CT14" s="591"/>
      <c r="CU14" s="591"/>
      <c r="CV14" s="591"/>
      <c r="CW14" s="591"/>
      <c r="CX14" s="591"/>
      <c r="CY14" s="592"/>
      <c r="CZ14" s="643">
        <v>3.9</v>
      </c>
      <c r="DA14" s="643"/>
      <c r="DB14" s="643"/>
      <c r="DC14" s="643"/>
      <c r="DD14" s="596">
        <v>162425</v>
      </c>
      <c r="DE14" s="591"/>
      <c r="DF14" s="591"/>
      <c r="DG14" s="591"/>
      <c r="DH14" s="591"/>
      <c r="DI14" s="591"/>
      <c r="DJ14" s="591"/>
      <c r="DK14" s="591"/>
      <c r="DL14" s="591"/>
      <c r="DM14" s="591"/>
      <c r="DN14" s="591"/>
      <c r="DO14" s="591"/>
      <c r="DP14" s="592"/>
      <c r="DQ14" s="596">
        <v>604731</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16985</v>
      </c>
      <c r="S15" s="591"/>
      <c r="T15" s="591"/>
      <c r="U15" s="591"/>
      <c r="V15" s="591"/>
      <c r="W15" s="591"/>
      <c r="X15" s="591"/>
      <c r="Y15" s="592"/>
      <c r="Z15" s="643">
        <v>0.1</v>
      </c>
      <c r="AA15" s="643"/>
      <c r="AB15" s="643"/>
      <c r="AC15" s="643"/>
      <c r="AD15" s="644">
        <v>16985</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268948</v>
      </c>
      <c r="BH15" s="591"/>
      <c r="BI15" s="591"/>
      <c r="BJ15" s="591"/>
      <c r="BK15" s="591"/>
      <c r="BL15" s="591"/>
      <c r="BM15" s="591"/>
      <c r="BN15" s="592"/>
      <c r="BO15" s="643">
        <v>5.2</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1311637</v>
      </c>
      <c r="CS15" s="591"/>
      <c r="CT15" s="591"/>
      <c r="CU15" s="591"/>
      <c r="CV15" s="591"/>
      <c r="CW15" s="591"/>
      <c r="CX15" s="591"/>
      <c r="CY15" s="592"/>
      <c r="CZ15" s="643">
        <v>6.6</v>
      </c>
      <c r="DA15" s="643"/>
      <c r="DB15" s="643"/>
      <c r="DC15" s="643"/>
      <c r="DD15" s="596">
        <v>59959</v>
      </c>
      <c r="DE15" s="591"/>
      <c r="DF15" s="591"/>
      <c r="DG15" s="591"/>
      <c r="DH15" s="591"/>
      <c r="DI15" s="591"/>
      <c r="DJ15" s="591"/>
      <c r="DK15" s="591"/>
      <c r="DL15" s="591"/>
      <c r="DM15" s="591"/>
      <c r="DN15" s="591"/>
      <c r="DO15" s="591"/>
      <c r="DP15" s="592"/>
      <c r="DQ15" s="596">
        <v>1078386</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6185430</v>
      </c>
      <c r="S16" s="591"/>
      <c r="T16" s="591"/>
      <c r="U16" s="591"/>
      <c r="V16" s="591"/>
      <c r="W16" s="591"/>
      <c r="X16" s="591"/>
      <c r="Y16" s="592"/>
      <c r="Z16" s="643">
        <v>30.1</v>
      </c>
      <c r="AA16" s="643"/>
      <c r="AB16" s="643"/>
      <c r="AC16" s="643"/>
      <c r="AD16" s="644">
        <v>5365297</v>
      </c>
      <c r="AE16" s="644"/>
      <c r="AF16" s="644"/>
      <c r="AG16" s="644"/>
      <c r="AH16" s="644"/>
      <c r="AI16" s="644"/>
      <c r="AJ16" s="644"/>
      <c r="AK16" s="644"/>
      <c r="AL16" s="613">
        <v>47.9</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137849</v>
      </c>
      <c r="CS16" s="591"/>
      <c r="CT16" s="591"/>
      <c r="CU16" s="591"/>
      <c r="CV16" s="591"/>
      <c r="CW16" s="591"/>
      <c r="CX16" s="591"/>
      <c r="CY16" s="592"/>
      <c r="CZ16" s="643">
        <v>0.7</v>
      </c>
      <c r="DA16" s="643"/>
      <c r="DB16" s="643"/>
      <c r="DC16" s="643"/>
      <c r="DD16" s="596" t="s">
        <v>112</v>
      </c>
      <c r="DE16" s="591"/>
      <c r="DF16" s="591"/>
      <c r="DG16" s="591"/>
      <c r="DH16" s="591"/>
      <c r="DI16" s="591"/>
      <c r="DJ16" s="591"/>
      <c r="DK16" s="591"/>
      <c r="DL16" s="591"/>
      <c r="DM16" s="591"/>
      <c r="DN16" s="591"/>
      <c r="DO16" s="591"/>
      <c r="DP16" s="592"/>
      <c r="DQ16" s="596">
        <v>97466</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5365297</v>
      </c>
      <c r="S17" s="591"/>
      <c r="T17" s="591"/>
      <c r="U17" s="591"/>
      <c r="V17" s="591"/>
      <c r="W17" s="591"/>
      <c r="X17" s="591"/>
      <c r="Y17" s="592"/>
      <c r="Z17" s="643">
        <v>26.1</v>
      </c>
      <c r="AA17" s="643"/>
      <c r="AB17" s="643"/>
      <c r="AC17" s="643"/>
      <c r="AD17" s="644">
        <v>5365297</v>
      </c>
      <c r="AE17" s="644"/>
      <c r="AF17" s="644"/>
      <c r="AG17" s="644"/>
      <c r="AH17" s="644"/>
      <c r="AI17" s="644"/>
      <c r="AJ17" s="644"/>
      <c r="AK17" s="644"/>
      <c r="AL17" s="613">
        <v>47.9</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2666289</v>
      </c>
      <c r="CS17" s="591"/>
      <c r="CT17" s="591"/>
      <c r="CU17" s="591"/>
      <c r="CV17" s="591"/>
      <c r="CW17" s="591"/>
      <c r="CX17" s="591"/>
      <c r="CY17" s="592"/>
      <c r="CZ17" s="643">
        <v>13.4</v>
      </c>
      <c r="DA17" s="643"/>
      <c r="DB17" s="643"/>
      <c r="DC17" s="643"/>
      <c r="DD17" s="596" t="s">
        <v>112</v>
      </c>
      <c r="DE17" s="591"/>
      <c r="DF17" s="591"/>
      <c r="DG17" s="591"/>
      <c r="DH17" s="591"/>
      <c r="DI17" s="591"/>
      <c r="DJ17" s="591"/>
      <c r="DK17" s="591"/>
      <c r="DL17" s="591"/>
      <c r="DM17" s="591"/>
      <c r="DN17" s="591"/>
      <c r="DO17" s="591"/>
      <c r="DP17" s="592"/>
      <c r="DQ17" s="596">
        <v>2544665</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820133</v>
      </c>
      <c r="S18" s="591"/>
      <c r="T18" s="591"/>
      <c r="U18" s="591"/>
      <c r="V18" s="591"/>
      <c r="W18" s="591"/>
      <c r="X18" s="591"/>
      <c r="Y18" s="592"/>
      <c r="Z18" s="643">
        <v>4</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378477</v>
      </c>
      <c r="BH19" s="591"/>
      <c r="BI19" s="591"/>
      <c r="BJ19" s="591"/>
      <c r="BK19" s="591"/>
      <c r="BL19" s="591"/>
      <c r="BM19" s="591"/>
      <c r="BN19" s="592"/>
      <c r="BO19" s="643">
        <v>7.3</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12375511</v>
      </c>
      <c r="S20" s="591"/>
      <c r="T20" s="591"/>
      <c r="U20" s="591"/>
      <c r="V20" s="591"/>
      <c r="W20" s="591"/>
      <c r="X20" s="591"/>
      <c r="Y20" s="592"/>
      <c r="Z20" s="643">
        <v>60.1</v>
      </c>
      <c r="AA20" s="643"/>
      <c r="AB20" s="643"/>
      <c r="AC20" s="643"/>
      <c r="AD20" s="644">
        <v>11178088</v>
      </c>
      <c r="AE20" s="644"/>
      <c r="AF20" s="644"/>
      <c r="AG20" s="644"/>
      <c r="AH20" s="644"/>
      <c r="AI20" s="644"/>
      <c r="AJ20" s="644"/>
      <c r="AK20" s="644"/>
      <c r="AL20" s="613">
        <v>99.8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378477</v>
      </c>
      <c r="BH20" s="591"/>
      <c r="BI20" s="591"/>
      <c r="BJ20" s="591"/>
      <c r="BK20" s="591"/>
      <c r="BL20" s="591"/>
      <c r="BM20" s="591"/>
      <c r="BN20" s="592"/>
      <c r="BO20" s="643">
        <v>7.3</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19963811</v>
      </c>
      <c r="CS20" s="591"/>
      <c r="CT20" s="591"/>
      <c r="CU20" s="591"/>
      <c r="CV20" s="591"/>
      <c r="CW20" s="591"/>
      <c r="CX20" s="591"/>
      <c r="CY20" s="592"/>
      <c r="CZ20" s="643">
        <v>100</v>
      </c>
      <c r="DA20" s="643"/>
      <c r="DB20" s="643"/>
      <c r="DC20" s="643"/>
      <c r="DD20" s="596">
        <v>2866940</v>
      </c>
      <c r="DE20" s="591"/>
      <c r="DF20" s="591"/>
      <c r="DG20" s="591"/>
      <c r="DH20" s="591"/>
      <c r="DI20" s="591"/>
      <c r="DJ20" s="591"/>
      <c r="DK20" s="591"/>
      <c r="DL20" s="591"/>
      <c r="DM20" s="591"/>
      <c r="DN20" s="591"/>
      <c r="DO20" s="591"/>
      <c r="DP20" s="592"/>
      <c r="DQ20" s="596">
        <v>12875423</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5247</v>
      </c>
      <c r="S21" s="591"/>
      <c r="T21" s="591"/>
      <c r="U21" s="591"/>
      <c r="V21" s="591"/>
      <c r="W21" s="591"/>
      <c r="X21" s="591"/>
      <c r="Y21" s="592"/>
      <c r="Z21" s="643">
        <v>0</v>
      </c>
      <c r="AA21" s="643"/>
      <c r="AB21" s="643"/>
      <c r="AC21" s="643"/>
      <c r="AD21" s="644">
        <v>5247</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v>1187</v>
      </c>
      <c r="BH21" s="591"/>
      <c r="BI21" s="591"/>
      <c r="BJ21" s="591"/>
      <c r="BK21" s="591"/>
      <c r="BL21" s="591"/>
      <c r="BM21" s="591"/>
      <c r="BN21" s="592"/>
      <c r="BO21" s="643">
        <v>0</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358487</v>
      </c>
      <c r="S22" s="591"/>
      <c r="T22" s="591"/>
      <c r="U22" s="591"/>
      <c r="V22" s="591"/>
      <c r="W22" s="591"/>
      <c r="X22" s="591"/>
      <c r="Y22" s="592"/>
      <c r="Z22" s="643">
        <v>1.7</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249060</v>
      </c>
      <c r="S23" s="591"/>
      <c r="T23" s="591"/>
      <c r="U23" s="591"/>
      <c r="V23" s="591"/>
      <c r="W23" s="591"/>
      <c r="X23" s="591"/>
      <c r="Y23" s="592"/>
      <c r="Z23" s="643">
        <v>1.2</v>
      </c>
      <c r="AA23" s="643"/>
      <c r="AB23" s="643"/>
      <c r="AC23" s="643"/>
      <c r="AD23" s="644">
        <v>11777</v>
      </c>
      <c r="AE23" s="644"/>
      <c r="AF23" s="644"/>
      <c r="AG23" s="644"/>
      <c r="AH23" s="644"/>
      <c r="AI23" s="644"/>
      <c r="AJ23" s="644"/>
      <c r="AK23" s="644"/>
      <c r="AL23" s="613">
        <v>0.1</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v>377290</v>
      </c>
      <c r="BH23" s="591"/>
      <c r="BI23" s="591"/>
      <c r="BJ23" s="591"/>
      <c r="BK23" s="591"/>
      <c r="BL23" s="591"/>
      <c r="BM23" s="591"/>
      <c r="BN23" s="592"/>
      <c r="BO23" s="643">
        <v>7.2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98487</v>
      </c>
      <c r="S24" s="591"/>
      <c r="T24" s="591"/>
      <c r="U24" s="591"/>
      <c r="V24" s="591"/>
      <c r="W24" s="591"/>
      <c r="X24" s="591"/>
      <c r="Y24" s="592"/>
      <c r="Z24" s="643">
        <v>0.5</v>
      </c>
      <c r="AA24" s="643"/>
      <c r="AB24" s="643"/>
      <c r="AC24" s="643"/>
      <c r="AD24" s="644">
        <v>526</v>
      </c>
      <c r="AE24" s="644"/>
      <c r="AF24" s="644"/>
      <c r="AG24" s="644"/>
      <c r="AH24" s="644"/>
      <c r="AI24" s="644"/>
      <c r="AJ24" s="644"/>
      <c r="AK24" s="644"/>
      <c r="AL24" s="613">
        <v>0</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9405110</v>
      </c>
      <c r="CS24" s="641"/>
      <c r="CT24" s="641"/>
      <c r="CU24" s="641"/>
      <c r="CV24" s="641"/>
      <c r="CW24" s="641"/>
      <c r="CX24" s="641"/>
      <c r="CY24" s="688"/>
      <c r="CZ24" s="692">
        <v>47.1</v>
      </c>
      <c r="DA24" s="693"/>
      <c r="DB24" s="693"/>
      <c r="DC24" s="694"/>
      <c r="DD24" s="687">
        <v>6290835</v>
      </c>
      <c r="DE24" s="641"/>
      <c r="DF24" s="641"/>
      <c r="DG24" s="641"/>
      <c r="DH24" s="641"/>
      <c r="DI24" s="641"/>
      <c r="DJ24" s="641"/>
      <c r="DK24" s="688"/>
      <c r="DL24" s="687">
        <v>6181381</v>
      </c>
      <c r="DM24" s="641"/>
      <c r="DN24" s="641"/>
      <c r="DO24" s="641"/>
      <c r="DP24" s="641"/>
      <c r="DQ24" s="641"/>
      <c r="DR24" s="641"/>
      <c r="DS24" s="641"/>
      <c r="DT24" s="641"/>
      <c r="DU24" s="641"/>
      <c r="DV24" s="688"/>
      <c r="DW24" s="689">
        <v>52.2</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2596968</v>
      </c>
      <c r="S25" s="591"/>
      <c r="T25" s="591"/>
      <c r="U25" s="591"/>
      <c r="V25" s="591"/>
      <c r="W25" s="591"/>
      <c r="X25" s="591"/>
      <c r="Y25" s="592"/>
      <c r="Z25" s="643">
        <v>12.6</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2819764</v>
      </c>
      <c r="CS25" s="609"/>
      <c r="CT25" s="609"/>
      <c r="CU25" s="609"/>
      <c r="CV25" s="609"/>
      <c r="CW25" s="609"/>
      <c r="CX25" s="609"/>
      <c r="CY25" s="610"/>
      <c r="CZ25" s="593">
        <v>14.1</v>
      </c>
      <c r="DA25" s="611"/>
      <c r="DB25" s="611"/>
      <c r="DC25" s="612"/>
      <c r="DD25" s="596">
        <v>2556181</v>
      </c>
      <c r="DE25" s="609"/>
      <c r="DF25" s="609"/>
      <c r="DG25" s="609"/>
      <c r="DH25" s="609"/>
      <c r="DI25" s="609"/>
      <c r="DJ25" s="609"/>
      <c r="DK25" s="610"/>
      <c r="DL25" s="596">
        <v>2483778</v>
      </c>
      <c r="DM25" s="609"/>
      <c r="DN25" s="609"/>
      <c r="DO25" s="609"/>
      <c r="DP25" s="609"/>
      <c r="DQ25" s="609"/>
      <c r="DR25" s="609"/>
      <c r="DS25" s="609"/>
      <c r="DT25" s="609"/>
      <c r="DU25" s="609"/>
      <c r="DV25" s="610"/>
      <c r="DW25" s="613">
        <v>21</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1813271</v>
      </c>
      <c r="CS26" s="591"/>
      <c r="CT26" s="591"/>
      <c r="CU26" s="591"/>
      <c r="CV26" s="591"/>
      <c r="CW26" s="591"/>
      <c r="CX26" s="591"/>
      <c r="CY26" s="592"/>
      <c r="CZ26" s="593">
        <v>9.1</v>
      </c>
      <c r="DA26" s="611"/>
      <c r="DB26" s="611"/>
      <c r="DC26" s="612"/>
      <c r="DD26" s="596">
        <v>1621665</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1313027</v>
      </c>
      <c r="S27" s="591"/>
      <c r="T27" s="591"/>
      <c r="U27" s="591"/>
      <c r="V27" s="591"/>
      <c r="W27" s="591"/>
      <c r="X27" s="591"/>
      <c r="Y27" s="592"/>
      <c r="Z27" s="643">
        <v>6.4</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5213034</v>
      </c>
      <c r="BH27" s="591"/>
      <c r="BI27" s="591"/>
      <c r="BJ27" s="591"/>
      <c r="BK27" s="591"/>
      <c r="BL27" s="591"/>
      <c r="BM27" s="591"/>
      <c r="BN27" s="592"/>
      <c r="BO27" s="643">
        <v>100</v>
      </c>
      <c r="BP27" s="643"/>
      <c r="BQ27" s="643"/>
      <c r="BR27" s="643"/>
      <c r="BS27" s="596">
        <v>74744</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3919057</v>
      </c>
      <c r="CS27" s="609"/>
      <c r="CT27" s="609"/>
      <c r="CU27" s="609"/>
      <c r="CV27" s="609"/>
      <c r="CW27" s="609"/>
      <c r="CX27" s="609"/>
      <c r="CY27" s="610"/>
      <c r="CZ27" s="593">
        <v>19.600000000000001</v>
      </c>
      <c r="DA27" s="611"/>
      <c r="DB27" s="611"/>
      <c r="DC27" s="612"/>
      <c r="DD27" s="596">
        <v>1189989</v>
      </c>
      <c r="DE27" s="609"/>
      <c r="DF27" s="609"/>
      <c r="DG27" s="609"/>
      <c r="DH27" s="609"/>
      <c r="DI27" s="609"/>
      <c r="DJ27" s="609"/>
      <c r="DK27" s="610"/>
      <c r="DL27" s="596">
        <v>1152938</v>
      </c>
      <c r="DM27" s="609"/>
      <c r="DN27" s="609"/>
      <c r="DO27" s="609"/>
      <c r="DP27" s="609"/>
      <c r="DQ27" s="609"/>
      <c r="DR27" s="609"/>
      <c r="DS27" s="609"/>
      <c r="DT27" s="609"/>
      <c r="DU27" s="609"/>
      <c r="DV27" s="610"/>
      <c r="DW27" s="613">
        <v>9.6999999999999993</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18219</v>
      </c>
      <c r="S28" s="591"/>
      <c r="T28" s="591"/>
      <c r="U28" s="591"/>
      <c r="V28" s="591"/>
      <c r="W28" s="591"/>
      <c r="X28" s="591"/>
      <c r="Y28" s="592"/>
      <c r="Z28" s="643">
        <v>0.1</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2666289</v>
      </c>
      <c r="CS28" s="591"/>
      <c r="CT28" s="591"/>
      <c r="CU28" s="591"/>
      <c r="CV28" s="591"/>
      <c r="CW28" s="591"/>
      <c r="CX28" s="591"/>
      <c r="CY28" s="592"/>
      <c r="CZ28" s="593">
        <v>13.4</v>
      </c>
      <c r="DA28" s="611"/>
      <c r="DB28" s="611"/>
      <c r="DC28" s="612"/>
      <c r="DD28" s="596">
        <v>2544665</v>
      </c>
      <c r="DE28" s="591"/>
      <c r="DF28" s="591"/>
      <c r="DG28" s="591"/>
      <c r="DH28" s="591"/>
      <c r="DI28" s="591"/>
      <c r="DJ28" s="591"/>
      <c r="DK28" s="592"/>
      <c r="DL28" s="596">
        <v>2544665</v>
      </c>
      <c r="DM28" s="591"/>
      <c r="DN28" s="591"/>
      <c r="DO28" s="591"/>
      <c r="DP28" s="591"/>
      <c r="DQ28" s="591"/>
      <c r="DR28" s="591"/>
      <c r="DS28" s="591"/>
      <c r="DT28" s="591"/>
      <c r="DU28" s="591"/>
      <c r="DV28" s="592"/>
      <c r="DW28" s="613">
        <v>21.5</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69247</v>
      </c>
      <c r="S29" s="591"/>
      <c r="T29" s="591"/>
      <c r="U29" s="591"/>
      <c r="V29" s="591"/>
      <c r="W29" s="591"/>
      <c r="X29" s="591"/>
      <c r="Y29" s="592"/>
      <c r="Z29" s="643">
        <v>0.3</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2666289</v>
      </c>
      <c r="CS29" s="609"/>
      <c r="CT29" s="609"/>
      <c r="CU29" s="609"/>
      <c r="CV29" s="609"/>
      <c r="CW29" s="609"/>
      <c r="CX29" s="609"/>
      <c r="CY29" s="610"/>
      <c r="CZ29" s="593">
        <v>13.4</v>
      </c>
      <c r="DA29" s="611"/>
      <c r="DB29" s="611"/>
      <c r="DC29" s="612"/>
      <c r="DD29" s="596">
        <v>2544665</v>
      </c>
      <c r="DE29" s="609"/>
      <c r="DF29" s="609"/>
      <c r="DG29" s="609"/>
      <c r="DH29" s="609"/>
      <c r="DI29" s="609"/>
      <c r="DJ29" s="609"/>
      <c r="DK29" s="610"/>
      <c r="DL29" s="596">
        <v>2544665</v>
      </c>
      <c r="DM29" s="609"/>
      <c r="DN29" s="609"/>
      <c r="DO29" s="609"/>
      <c r="DP29" s="609"/>
      <c r="DQ29" s="609"/>
      <c r="DR29" s="609"/>
      <c r="DS29" s="609"/>
      <c r="DT29" s="609"/>
      <c r="DU29" s="609"/>
      <c r="DV29" s="610"/>
      <c r="DW29" s="613">
        <v>21.5</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41394</v>
      </c>
      <c r="S30" s="591"/>
      <c r="T30" s="591"/>
      <c r="U30" s="591"/>
      <c r="V30" s="591"/>
      <c r="W30" s="591"/>
      <c r="X30" s="591"/>
      <c r="Y30" s="592"/>
      <c r="Z30" s="643">
        <v>0.2</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98.8</v>
      </c>
      <c r="BH30" s="657"/>
      <c r="BI30" s="657"/>
      <c r="BJ30" s="657"/>
      <c r="BK30" s="657"/>
      <c r="BL30" s="657"/>
      <c r="BM30" s="658">
        <v>93.4</v>
      </c>
      <c r="BN30" s="657"/>
      <c r="BO30" s="657"/>
      <c r="BP30" s="657"/>
      <c r="BQ30" s="659"/>
      <c r="BR30" s="656">
        <v>98.9</v>
      </c>
      <c r="BS30" s="657"/>
      <c r="BT30" s="657"/>
      <c r="BU30" s="657"/>
      <c r="BV30" s="657"/>
      <c r="BW30" s="657"/>
      <c r="BX30" s="658">
        <v>93.3</v>
      </c>
      <c r="BY30" s="657"/>
      <c r="BZ30" s="657"/>
      <c r="CA30" s="657"/>
      <c r="CB30" s="659"/>
      <c r="CD30" s="662"/>
      <c r="CE30" s="663"/>
      <c r="CF30" s="627" t="s">
        <v>293</v>
      </c>
      <c r="CG30" s="624"/>
      <c r="CH30" s="624"/>
      <c r="CI30" s="624"/>
      <c r="CJ30" s="624"/>
      <c r="CK30" s="624"/>
      <c r="CL30" s="624"/>
      <c r="CM30" s="624"/>
      <c r="CN30" s="624"/>
      <c r="CO30" s="624"/>
      <c r="CP30" s="624"/>
      <c r="CQ30" s="625"/>
      <c r="CR30" s="590">
        <v>2424694</v>
      </c>
      <c r="CS30" s="591"/>
      <c r="CT30" s="591"/>
      <c r="CU30" s="591"/>
      <c r="CV30" s="591"/>
      <c r="CW30" s="591"/>
      <c r="CX30" s="591"/>
      <c r="CY30" s="592"/>
      <c r="CZ30" s="593">
        <v>12.1</v>
      </c>
      <c r="DA30" s="611"/>
      <c r="DB30" s="611"/>
      <c r="DC30" s="612"/>
      <c r="DD30" s="596">
        <v>2303293</v>
      </c>
      <c r="DE30" s="591"/>
      <c r="DF30" s="591"/>
      <c r="DG30" s="591"/>
      <c r="DH30" s="591"/>
      <c r="DI30" s="591"/>
      <c r="DJ30" s="591"/>
      <c r="DK30" s="592"/>
      <c r="DL30" s="596">
        <v>2303293</v>
      </c>
      <c r="DM30" s="591"/>
      <c r="DN30" s="591"/>
      <c r="DO30" s="591"/>
      <c r="DP30" s="591"/>
      <c r="DQ30" s="591"/>
      <c r="DR30" s="591"/>
      <c r="DS30" s="591"/>
      <c r="DT30" s="591"/>
      <c r="DU30" s="591"/>
      <c r="DV30" s="592"/>
      <c r="DW30" s="613">
        <v>19.5</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506796</v>
      </c>
      <c r="S31" s="591"/>
      <c r="T31" s="591"/>
      <c r="U31" s="591"/>
      <c r="V31" s="591"/>
      <c r="W31" s="591"/>
      <c r="X31" s="591"/>
      <c r="Y31" s="592"/>
      <c r="Z31" s="643">
        <v>2.5</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99.1</v>
      </c>
      <c r="BH31" s="609"/>
      <c r="BI31" s="609"/>
      <c r="BJ31" s="609"/>
      <c r="BK31" s="609"/>
      <c r="BL31" s="609"/>
      <c r="BM31" s="645">
        <v>94</v>
      </c>
      <c r="BN31" s="655"/>
      <c r="BO31" s="655"/>
      <c r="BP31" s="655"/>
      <c r="BQ31" s="619"/>
      <c r="BR31" s="654">
        <v>99.1</v>
      </c>
      <c r="BS31" s="609"/>
      <c r="BT31" s="609"/>
      <c r="BU31" s="609"/>
      <c r="BV31" s="609"/>
      <c r="BW31" s="609"/>
      <c r="BX31" s="645">
        <v>93.8</v>
      </c>
      <c r="BY31" s="655"/>
      <c r="BZ31" s="655"/>
      <c r="CA31" s="655"/>
      <c r="CB31" s="619"/>
      <c r="CD31" s="662"/>
      <c r="CE31" s="663"/>
      <c r="CF31" s="627" t="s">
        <v>297</v>
      </c>
      <c r="CG31" s="624"/>
      <c r="CH31" s="624"/>
      <c r="CI31" s="624"/>
      <c r="CJ31" s="624"/>
      <c r="CK31" s="624"/>
      <c r="CL31" s="624"/>
      <c r="CM31" s="624"/>
      <c r="CN31" s="624"/>
      <c r="CO31" s="624"/>
      <c r="CP31" s="624"/>
      <c r="CQ31" s="625"/>
      <c r="CR31" s="590">
        <v>241595</v>
      </c>
      <c r="CS31" s="609"/>
      <c r="CT31" s="609"/>
      <c r="CU31" s="609"/>
      <c r="CV31" s="609"/>
      <c r="CW31" s="609"/>
      <c r="CX31" s="609"/>
      <c r="CY31" s="610"/>
      <c r="CZ31" s="593">
        <v>1.2</v>
      </c>
      <c r="DA31" s="611"/>
      <c r="DB31" s="611"/>
      <c r="DC31" s="612"/>
      <c r="DD31" s="596">
        <v>241372</v>
      </c>
      <c r="DE31" s="609"/>
      <c r="DF31" s="609"/>
      <c r="DG31" s="609"/>
      <c r="DH31" s="609"/>
      <c r="DI31" s="609"/>
      <c r="DJ31" s="609"/>
      <c r="DK31" s="610"/>
      <c r="DL31" s="596">
        <v>241372</v>
      </c>
      <c r="DM31" s="609"/>
      <c r="DN31" s="609"/>
      <c r="DO31" s="609"/>
      <c r="DP31" s="609"/>
      <c r="DQ31" s="609"/>
      <c r="DR31" s="609"/>
      <c r="DS31" s="609"/>
      <c r="DT31" s="609"/>
      <c r="DU31" s="609"/>
      <c r="DV31" s="610"/>
      <c r="DW31" s="613">
        <v>2</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702965</v>
      </c>
      <c r="S32" s="591"/>
      <c r="T32" s="591"/>
      <c r="U32" s="591"/>
      <c r="V32" s="591"/>
      <c r="W32" s="591"/>
      <c r="X32" s="591"/>
      <c r="Y32" s="592"/>
      <c r="Z32" s="643">
        <v>3.4</v>
      </c>
      <c r="AA32" s="643"/>
      <c r="AB32" s="643"/>
      <c r="AC32" s="643"/>
      <c r="AD32" s="644">
        <v>612</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98.4</v>
      </c>
      <c r="BH32" s="575"/>
      <c r="BI32" s="575"/>
      <c r="BJ32" s="575"/>
      <c r="BK32" s="575"/>
      <c r="BL32" s="575"/>
      <c r="BM32" s="638">
        <v>92.2</v>
      </c>
      <c r="BN32" s="575"/>
      <c r="BO32" s="575"/>
      <c r="BP32" s="575"/>
      <c r="BQ32" s="632"/>
      <c r="BR32" s="653">
        <v>98.7</v>
      </c>
      <c r="BS32" s="575"/>
      <c r="BT32" s="575"/>
      <c r="BU32" s="575"/>
      <c r="BV32" s="575"/>
      <c r="BW32" s="575"/>
      <c r="BX32" s="638">
        <v>92.1</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2243100</v>
      </c>
      <c r="S33" s="591"/>
      <c r="T33" s="591"/>
      <c r="U33" s="591"/>
      <c r="V33" s="591"/>
      <c r="W33" s="591"/>
      <c r="X33" s="591"/>
      <c r="Y33" s="592"/>
      <c r="Z33" s="643">
        <v>10.9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7553912</v>
      </c>
      <c r="CS33" s="609"/>
      <c r="CT33" s="609"/>
      <c r="CU33" s="609"/>
      <c r="CV33" s="609"/>
      <c r="CW33" s="609"/>
      <c r="CX33" s="609"/>
      <c r="CY33" s="610"/>
      <c r="CZ33" s="593">
        <v>37.799999999999997</v>
      </c>
      <c r="DA33" s="611"/>
      <c r="DB33" s="611"/>
      <c r="DC33" s="612"/>
      <c r="DD33" s="596">
        <v>5993198</v>
      </c>
      <c r="DE33" s="609"/>
      <c r="DF33" s="609"/>
      <c r="DG33" s="609"/>
      <c r="DH33" s="609"/>
      <c r="DI33" s="609"/>
      <c r="DJ33" s="609"/>
      <c r="DK33" s="610"/>
      <c r="DL33" s="596">
        <v>4928641</v>
      </c>
      <c r="DM33" s="609"/>
      <c r="DN33" s="609"/>
      <c r="DO33" s="609"/>
      <c r="DP33" s="609"/>
      <c r="DQ33" s="609"/>
      <c r="DR33" s="609"/>
      <c r="DS33" s="609"/>
      <c r="DT33" s="609"/>
      <c r="DU33" s="609"/>
      <c r="DV33" s="610"/>
      <c r="DW33" s="613">
        <v>41.7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2495502</v>
      </c>
      <c r="CS34" s="591"/>
      <c r="CT34" s="591"/>
      <c r="CU34" s="591"/>
      <c r="CV34" s="591"/>
      <c r="CW34" s="591"/>
      <c r="CX34" s="591"/>
      <c r="CY34" s="592"/>
      <c r="CZ34" s="593">
        <v>12.5</v>
      </c>
      <c r="DA34" s="611"/>
      <c r="DB34" s="611"/>
      <c r="DC34" s="612"/>
      <c r="DD34" s="596">
        <v>1905414</v>
      </c>
      <c r="DE34" s="591"/>
      <c r="DF34" s="591"/>
      <c r="DG34" s="591"/>
      <c r="DH34" s="591"/>
      <c r="DI34" s="591"/>
      <c r="DJ34" s="591"/>
      <c r="DK34" s="592"/>
      <c r="DL34" s="596">
        <v>1736943</v>
      </c>
      <c r="DM34" s="591"/>
      <c r="DN34" s="591"/>
      <c r="DO34" s="591"/>
      <c r="DP34" s="591"/>
      <c r="DQ34" s="591"/>
      <c r="DR34" s="591"/>
      <c r="DS34" s="591"/>
      <c r="DT34" s="591"/>
      <c r="DU34" s="591"/>
      <c r="DV34" s="592"/>
      <c r="DW34" s="613">
        <v>14.7</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634700</v>
      </c>
      <c r="S35" s="591"/>
      <c r="T35" s="591"/>
      <c r="U35" s="591"/>
      <c r="V35" s="591"/>
      <c r="W35" s="591"/>
      <c r="X35" s="591"/>
      <c r="Y35" s="592"/>
      <c r="Z35" s="643">
        <v>3.1</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2448482</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72619</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184238</v>
      </c>
      <c r="CS35" s="609"/>
      <c r="CT35" s="609"/>
      <c r="CU35" s="609"/>
      <c r="CV35" s="609"/>
      <c r="CW35" s="609"/>
      <c r="CX35" s="609"/>
      <c r="CY35" s="610"/>
      <c r="CZ35" s="593">
        <v>0.9</v>
      </c>
      <c r="DA35" s="611"/>
      <c r="DB35" s="611"/>
      <c r="DC35" s="612"/>
      <c r="DD35" s="596">
        <v>120569</v>
      </c>
      <c r="DE35" s="609"/>
      <c r="DF35" s="609"/>
      <c r="DG35" s="609"/>
      <c r="DH35" s="609"/>
      <c r="DI35" s="609"/>
      <c r="DJ35" s="609"/>
      <c r="DK35" s="610"/>
      <c r="DL35" s="596">
        <v>120569</v>
      </c>
      <c r="DM35" s="609"/>
      <c r="DN35" s="609"/>
      <c r="DO35" s="609"/>
      <c r="DP35" s="609"/>
      <c r="DQ35" s="609"/>
      <c r="DR35" s="609"/>
      <c r="DS35" s="609"/>
      <c r="DT35" s="609"/>
      <c r="DU35" s="609"/>
      <c r="DV35" s="610"/>
      <c r="DW35" s="613">
        <v>1</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20578508</v>
      </c>
      <c r="S36" s="631"/>
      <c r="T36" s="631"/>
      <c r="U36" s="631"/>
      <c r="V36" s="631"/>
      <c r="W36" s="631"/>
      <c r="X36" s="631"/>
      <c r="Y36" s="634"/>
      <c r="Z36" s="635">
        <v>100</v>
      </c>
      <c r="AA36" s="635"/>
      <c r="AB36" s="635"/>
      <c r="AC36" s="635"/>
      <c r="AD36" s="636">
        <v>11196250</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514081</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-65454</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1821521</v>
      </c>
      <c r="CS36" s="591"/>
      <c r="CT36" s="591"/>
      <c r="CU36" s="591"/>
      <c r="CV36" s="591"/>
      <c r="CW36" s="591"/>
      <c r="CX36" s="591"/>
      <c r="CY36" s="592"/>
      <c r="CZ36" s="593">
        <v>9.1</v>
      </c>
      <c r="DA36" s="611"/>
      <c r="DB36" s="611"/>
      <c r="DC36" s="612"/>
      <c r="DD36" s="596">
        <v>1645012</v>
      </c>
      <c r="DE36" s="591"/>
      <c r="DF36" s="591"/>
      <c r="DG36" s="591"/>
      <c r="DH36" s="591"/>
      <c r="DI36" s="591"/>
      <c r="DJ36" s="591"/>
      <c r="DK36" s="592"/>
      <c r="DL36" s="596">
        <v>1153612</v>
      </c>
      <c r="DM36" s="591"/>
      <c r="DN36" s="591"/>
      <c r="DO36" s="591"/>
      <c r="DP36" s="591"/>
      <c r="DQ36" s="591"/>
      <c r="DR36" s="591"/>
      <c r="DS36" s="591"/>
      <c r="DT36" s="591"/>
      <c r="DU36" s="591"/>
      <c r="DV36" s="592"/>
      <c r="DW36" s="613">
        <v>9.8000000000000007</v>
      </c>
      <c r="DX36" s="614"/>
      <c r="DY36" s="614"/>
      <c r="DZ36" s="614"/>
      <c r="EA36" s="614"/>
      <c r="EB36" s="614"/>
      <c r="EC36" s="615"/>
    </row>
    <row r="37" spans="2:133" ht="11.25" customHeight="1">
      <c r="AQ37" s="616" t="s">
        <v>315</v>
      </c>
      <c r="AR37" s="617"/>
      <c r="AS37" s="617"/>
      <c r="AT37" s="617"/>
      <c r="AU37" s="617"/>
      <c r="AV37" s="617"/>
      <c r="AW37" s="617"/>
      <c r="AX37" s="617"/>
      <c r="AY37" s="618"/>
      <c r="AZ37" s="590">
        <v>115300</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5433</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535984</v>
      </c>
      <c r="CS37" s="609"/>
      <c r="CT37" s="609"/>
      <c r="CU37" s="609"/>
      <c r="CV37" s="609"/>
      <c r="CW37" s="609"/>
      <c r="CX37" s="609"/>
      <c r="CY37" s="610"/>
      <c r="CZ37" s="593">
        <v>2.7</v>
      </c>
      <c r="DA37" s="611"/>
      <c r="DB37" s="611"/>
      <c r="DC37" s="612"/>
      <c r="DD37" s="596">
        <v>535984</v>
      </c>
      <c r="DE37" s="609"/>
      <c r="DF37" s="609"/>
      <c r="DG37" s="609"/>
      <c r="DH37" s="609"/>
      <c r="DI37" s="609"/>
      <c r="DJ37" s="609"/>
      <c r="DK37" s="610"/>
      <c r="DL37" s="596">
        <v>535984</v>
      </c>
      <c r="DM37" s="609"/>
      <c r="DN37" s="609"/>
      <c r="DO37" s="609"/>
      <c r="DP37" s="609"/>
      <c r="DQ37" s="609"/>
      <c r="DR37" s="609"/>
      <c r="DS37" s="609"/>
      <c r="DT37" s="609"/>
      <c r="DU37" s="609"/>
      <c r="DV37" s="610"/>
      <c r="DW37" s="613">
        <v>4.5</v>
      </c>
      <c r="DX37" s="614"/>
      <c r="DY37" s="614"/>
      <c r="DZ37" s="614"/>
      <c r="EA37" s="614"/>
      <c r="EB37" s="614"/>
      <c r="EC37" s="615"/>
    </row>
    <row r="38" spans="2:133" ht="11.25" customHeight="1">
      <c r="AQ38" s="616" t="s">
        <v>318</v>
      </c>
      <c r="AR38" s="617"/>
      <c r="AS38" s="617"/>
      <c r="AT38" s="617"/>
      <c r="AU38" s="617"/>
      <c r="AV38" s="617"/>
      <c r="AW38" s="617"/>
      <c r="AX38" s="617"/>
      <c r="AY38" s="618"/>
      <c r="AZ38" s="590">
        <v>45082</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8563</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2276137</v>
      </c>
      <c r="CS38" s="591"/>
      <c r="CT38" s="591"/>
      <c r="CU38" s="591"/>
      <c r="CV38" s="591"/>
      <c r="CW38" s="591"/>
      <c r="CX38" s="591"/>
      <c r="CY38" s="592"/>
      <c r="CZ38" s="593">
        <v>11.4</v>
      </c>
      <c r="DA38" s="611"/>
      <c r="DB38" s="611"/>
      <c r="DC38" s="612"/>
      <c r="DD38" s="596">
        <v>2008312</v>
      </c>
      <c r="DE38" s="591"/>
      <c r="DF38" s="591"/>
      <c r="DG38" s="591"/>
      <c r="DH38" s="591"/>
      <c r="DI38" s="591"/>
      <c r="DJ38" s="591"/>
      <c r="DK38" s="592"/>
      <c r="DL38" s="596">
        <v>1911717</v>
      </c>
      <c r="DM38" s="591"/>
      <c r="DN38" s="591"/>
      <c r="DO38" s="591"/>
      <c r="DP38" s="591"/>
      <c r="DQ38" s="591"/>
      <c r="DR38" s="591"/>
      <c r="DS38" s="591"/>
      <c r="DT38" s="591"/>
      <c r="DU38" s="591"/>
      <c r="DV38" s="592"/>
      <c r="DW38" s="613">
        <v>16.2</v>
      </c>
      <c r="DX38" s="614"/>
      <c r="DY38" s="614"/>
      <c r="DZ38" s="614"/>
      <c r="EA38" s="614"/>
      <c r="EB38" s="614"/>
      <c r="EC38" s="615"/>
    </row>
    <row r="39" spans="2:133" ht="11.25" customHeight="1">
      <c r="AQ39" s="616" t="s">
        <v>321</v>
      </c>
      <c r="AR39" s="617"/>
      <c r="AS39" s="617"/>
      <c r="AT39" s="617"/>
      <c r="AU39" s="617"/>
      <c r="AV39" s="617"/>
      <c r="AW39" s="617"/>
      <c r="AX39" s="617"/>
      <c r="AY39" s="618"/>
      <c r="AZ39" s="590">
        <v>11963</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94</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261813</v>
      </c>
      <c r="CS39" s="609"/>
      <c r="CT39" s="609"/>
      <c r="CU39" s="609"/>
      <c r="CV39" s="609"/>
      <c r="CW39" s="609"/>
      <c r="CX39" s="609"/>
      <c r="CY39" s="610"/>
      <c r="CZ39" s="593">
        <v>1.3</v>
      </c>
      <c r="DA39" s="611"/>
      <c r="DB39" s="611"/>
      <c r="DC39" s="612"/>
      <c r="DD39" s="596">
        <v>240930</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345694</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99</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514701</v>
      </c>
      <c r="CS40" s="591"/>
      <c r="CT40" s="591"/>
      <c r="CU40" s="591"/>
      <c r="CV40" s="591"/>
      <c r="CW40" s="591"/>
      <c r="CX40" s="591"/>
      <c r="CY40" s="592"/>
      <c r="CZ40" s="593">
        <v>2.6</v>
      </c>
      <c r="DA40" s="611"/>
      <c r="DB40" s="611"/>
      <c r="DC40" s="612"/>
      <c r="DD40" s="596">
        <v>72961</v>
      </c>
      <c r="DE40" s="591"/>
      <c r="DF40" s="591"/>
      <c r="DG40" s="591"/>
      <c r="DH40" s="591"/>
      <c r="DI40" s="591"/>
      <c r="DJ40" s="591"/>
      <c r="DK40" s="592"/>
      <c r="DL40" s="596">
        <v>5800</v>
      </c>
      <c r="DM40" s="591"/>
      <c r="DN40" s="591"/>
      <c r="DO40" s="591"/>
      <c r="DP40" s="591"/>
      <c r="DQ40" s="591"/>
      <c r="DR40" s="591"/>
      <c r="DS40" s="591"/>
      <c r="DT40" s="591"/>
      <c r="DU40" s="591"/>
      <c r="DV40" s="592"/>
      <c r="DW40" s="613">
        <v>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1416362</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325</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3004789</v>
      </c>
      <c r="CS42" s="591"/>
      <c r="CT42" s="591"/>
      <c r="CU42" s="591"/>
      <c r="CV42" s="591"/>
      <c r="CW42" s="591"/>
      <c r="CX42" s="591"/>
      <c r="CY42" s="592"/>
      <c r="CZ42" s="593">
        <v>15.1</v>
      </c>
      <c r="DA42" s="594"/>
      <c r="DB42" s="594"/>
      <c r="DC42" s="595"/>
      <c r="DD42" s="596">
        <v>591390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50356</v>
      </c>
      <c r="CS43" s="609"/>
      <c r="CT43" s="609"/>
      <c r="CU43" s="609"/>
      <c r="CV43" s="609"/>
      <c r="CW43" s="609"/>
      <c r="CX43" s="609"/>
      <c r="CY43" s="610"/>
      <c r="CZ43" s="593">
        <v>0.3</v>
      </c>
      <c r="DA43" s="611"/>
      <c r="DB43" s="611"/>
      <c r="DC43" s="612"/>
      <c r="DD43" s="596">
        <v>47078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2866940</v>
      </c>
      <c r="CS44" s="591"/>
      <c r="CT44" s="591"/>
      <c r="CU44" s="591"/>
      <c r="CV44" s="591"/>
      <c r="CW44" s="591"/>
      <c r="CX44" s="591"/>
      <c r="CY44" s="592"/>
      <c r="CZ44" s="593">
        <v>14.4</v>
      </c>
      <c r="DA44" s="594"/>
      <c r="DB44" s="594"/>
      <c r="DC44" s="595"/>
      <c r="DD44" s="596">
        <v>493924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1256279</v>
      </c>
      <c r="CS45" s="609"/>
      <c r="CT45" s="609"/>
      <c r="CU45" s="609"/>
      <c r="CV45" s="609"/>
      <c r="CW45" s="609"/>
      <c r="CX45" s="609"/>
      <c r="CY45" s="610"/>
      <c r="CZ45" s="593">
        <v>6.3</v>
      </c>
      <c r="DA45" s="611"/>
      <c r="DB45" s="611"/>
      <c r="DC45" s="612"/>
      <c r="DD45" s="596">
        <v>55442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1578075</v>
      </c>
      <c r="CS46" s="591"/>
      <c r="CT46" s="591"/>
      <c r="CU46" s="591"/>
      <c r="CV46" s="591"/>
      <c r="CW46" s="591"/>
      <c r="CX46" s="591"/>
      <c r="CY46" s="592"/>
      <c r="CZ46" s="593">
        <v>7.9</v>
      </c>
      <c r="DA46" s="594"/>
      <c r="DB46" s="594"/>
      <c r="DC46" s="595"/>
      <c r="DD46" s="596">
        <v>412806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v>137849</v>
      </c>
      <c r="CS47" s="609"/>
      <c r="CT47" s="609"/>
      <c r="CU47" s="609"/>
      <c r="CV47" s="609"/>
      <c r="CW47" s="609"/>
      <c r="CX47" s="609"/>
      <c r="CY47" s="610"/>
      <c r="CZ47" s="593">
        <v>0.7</v>
      </c>
      <c r="DA47" s="611"/>
      <c r="DB47" s="611"/>
      <c r="DC47" s="612"/>
      <c r="DD47" s="596">
        <v>97466</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19963811</v>
      </c>
      <c r="CS49" s="575"/>
      <c r="CT49" s="575"/>
      <c r="CU49" s="575"/>
      <c r="CV49" s="575"/>
      <c r="CW49" s="575"/>
      <c r="CX49" s="575"/>
      <c r="CY49" s="576"/>
      <c r="CZ49" s="577">
        <v>100</v>
      </c>
      <c r="DA49" s="578"/>
      <c r="DB49" s="578"/>
      <c r="DC49" s="579"/>
      <c r="DD49" s="580">
        <v>12875423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election activeCell="BQ104" sqref="BQ104:DZ10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20581</v>
      </c>
      <c r="R7" s="1104"/>
      <c r="S7" s="1104"/>
      <c r="T7" s="1104"/>
      <c r="U7" s="1104"/>
      <c r="V7" s="1104">
        <v>19966</v>
      </c>
      <c r="W7" s="1104"/>
      <c r="X7" s="1104"/>
      <c r="Y7" s="1104"/>
      <c r="Z7" s="1104"/>
      <c r="AA7" s="1104">
        <v>615</v>
      </c>
      <c r="AB7" s="1104"/>
      <c r="AC7" s="1104"/>
      <c r="AD7" s="1104"/>
      <c r="AE7" s="1105"/>
      <c r="AF7" s="1106">
        <v>469</v>
      </c>
      <c r="AG7" s="1107"/>
      <c r="AH7" s="1107"/>
      <c r="AI7" s="1107"/>
      <c r="AJ7" s="1108"/>
      <c r="AK7" s="1090">
        <v>28</v>
      </c>
      <c r="AL7" s="1091"/>
      <c r="AM7" s="1091"/>
      <c r="AN7" s="1091"/>
      <c r="AO7" s="1091"/>
      <c r="AP7" s="1091">
        <v>24837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539</v>
      </c>
      <c r="BS7" s="1094" t="s">
        <v>537</v>
      </c>
      <c r="BT7" s="1095"/>
      <c r="BU7" s="1095"/>
      <c r="BV7" s="1095"/>
      <c r="BW7" s="1095"/>
      <c r="BX7" s="1095"/>
      <c r="BY7" s="1095"/>
      <c r="BZ7" s="1095"/>
      <c r="CA7" s="1095"/>
      <c r="CB7" s="1095"/>
      <c r="CC7" s="1095"/>
      <c r="CD7" s="1095"/>
      <c r="CE7" s="1095"/>
      <c r="CF7" s="1095"/>
      <c r="CG7" s="1096"/>
      <c r="CH7" s="1087">
        <v>49</v>
      </c>
      <c r="CI7" s="1088"/>
      <c r="CJ7" s="1088"/>
      <c r="CK7" s="1088"/>
      <c r="CL7" s="1089"/>
      <c r="CM7" s="1087">
        <v>367</v>
      </c>
      <c r="CN7" s="1088"/>
      <c r="CO7" s="1088"/>
      <c r="CP7" s="1088"/>
      <c r="CQ7" s="1089"/>
      <c r="CR7" s="1087">
        <v>2</v>
      </c>
      <c r="CS7" s="1088"/>
      <c r="CT7" s="1088"/>
      <c r="CU7" s="1088"/>
      <c r="CV7" s="1089"/>
      <c r="CW7" s="1087">
        <v>57</v>
      </c>
      <c r="CX7" s="1088"/>
      <c r="CY7" s="1088"/>
      <c r="CZ7" s="1088"/>
      <c r="DA7" s="1089"/>
      <c r="DB7" s="1087">
        <v>266</v>
      </c>
      <c r="DC7" s="1088"/>
      <c r="DD7" s="1088"/>
      <c r="DE7" s="1088"/>
      <c r="DF7" s="1089"/>
      <c r="DG7" s="1087">
        <v>765</v>
      </c>
      <c r="DH7" s="1088"/>
      <c r="DI7" s="1088"/>
      <c r="DJ7" s="1088"/>
      <c r="DK7" s="1089"/>
      <c r="DL7" s="1087" t="s">
        <v>536</v>
      </c>
      <c r="DM7" s="1088"/>
      <c r="DN7" s="1088"/>
      <c r="DO7" s="1088"/>
      <c r="DP7" s="1089"/>
      <c r="DQ7" s="1087" t="s">
        <v>536</v>
      </c>
      <c r="DR7" s="1088"/>
      <c r="DS7" s="1088"/>
      <c r="DT7" s="1088"/>
      <c r="DU7" s="1089"/>
      <c r="DV7" s="1114"/>
      <c r="DW7" s="1115"/>
      <c r="DX7" s="1115"/>
      <c r="DY7" s="1115"/>
      <c r="DZ7" s="1116"/>
      <c r="EA7" s="207"/>
    </row>
    <row r="8" spans="1:131" s="208" customFormat="1" ht="26.25" customHeight="1">
      <c r="A8" s="214">
        <v>2</v>
      </c>
      <c r="B8" s="1030" t="s">
        <v>367</v>
      </c>
      <c r="C8" s="1031"/>
      <c r="D8" s="1031"/>
      <c r="E8" s="1031"/>
      <c r="F8" s="1031"/>
      <c r="G8" s="1031"/>
      <c r="H8" s="1031"/>
      <c r="I8" s="1031"/>
      <c r="J8" s="1031"/>
      <c r="K8" s="1031"/>
      <c r="L8" s="1031"/>
      <c r="M8" s="1031"/>
      <c r="N8" s="1031"/>
      <c r="O8" s="1031"/>
      <c r="P8" s="1032"/>
      <c r="Q8" s="1042">
        <v>265</v>
      </c>
      <c r="R8" s="1043"/>
      <c r="S8" s="1043"/>
      <c r="T8" s="1043"/>
      <c r="U8" s="1043"/>
      <c r="V8" s="1043">
        <v>265</v>
      </c>
      <c r="W8" s="1043"/>
      <c r="X8" s="1043"/>
      <c r="Y8" s="1043"/>
      <c r="Z8" s="1043"/>
      <c r="AA8" s="1043" t="s">
        <v>536</v>
      </c>
      <c r="AB8" s="1043"/>
      <c r="AC8" s="1043"/>
      <c r="AD8" s="1043"/>
      <c r="AE8" s="1044"/>
      <c r="AF8" s="1036" t="s">
        <v>112</v>
      </c>
      <c r="AG8" s="1037"/>
      <c r="AH8" s="1037"/>
      <c r="AI8" s="1037"/>
      <c r="AJ8" s="1038"/>
      <c r="AK8" s="1085" t="s">
        <v>536</v>
      </c>
      <c r="AL8" s="1086"/>
      <c r="AM8" s="1086"/>
      <c r="AN8" s="1086"/>
      <c r="AO8" s="1086"/>
      <c r="AP8" s="1086">
        <v>2385</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538</v>
      </c>
      <c r="BT8" s="1014"/>
      <c r="BU8" s="1014"/>
      <c r="BV8" s="1014"/>
      <c r="BW8" s="1014"/>
      <c r="BX8" s="1014"/>
      <c r="BY8" s="1014"/>
      <c r="BZ8" s="1014"/>
      <c r="CA8" s="1014"/>
      <c r="CB8" s="1014"/>
      <c r="CC8" s="1014"/>
      <c r="CD8" s="1014"/>
      <c r="CE8" s="1014"/>
      <c r="CF8" s="1014"/>
      <c r="CG8" s="1015"/>
      <c r="CH8" s="988">
        <v>7</v>
      </c>
      <c r="CI8" s="989"/>
      <c r="CJ8" s="989"/>
      <c r="CK8" s="989"/>
      <c r="CL8" s="990"/>
      <c r="CM8" s="988">
        <v>65</v>
      </c>
      <c r="CN8" s="989"/>
      <c r="CO8" s="989"/>
      <c r="CP8" s="989"/>
      <c r="CQ8" s="990"/>
      <c r="CR8" s="988">
        <v>20</v>
      </c>
      <c r="CS8" s="989"/>
      <c r="CT8" s="989"/>
      <c r="CU8" s="989"/>
      <c r="CV8" s="990"/>
      <c r="CW8" s="988">
        <v>14</v>
      </c>
      <c r="CX8" s="989"/>
      <c r="CY8" s="989"/>
      <c r="CZ8" s="989"/>
      <c r="DA8" s="990"/>
      <c r="DB8" s="988" t="s">
        <v>536</v>
      </c>
      <c r="DC8" s="989"/>
      <c r="DD8" s="989"/>
      <c r="DE8" s="989"/>
      <c r="DF8" s="990"/>
      <c r="DG8" s="988" t="s">
        <v>536</v>
      </c>
      <c r="DH8" s="989"/>
      <c r="DI8" s="989"/>
      <c r="DJ8" s="989"/>
      <c r="DK8" s="990"/>
      <c r="DL8" s="988" t="s">
        <v>536</v>
      </c>
      <c r="DM8" s="989"/>
      <c r="DN8" s="989"/>
      <c r="DO8" s="989"/>
      <c r="DP8" s="990"/>
      <c r="DQ8" s="988" t="s">
        <v>536</v>
      </c>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t="s">
        <v>539</v>
      </c>
      <c r="BS9" s="1013" t="s">
        <v>543</v>
      </c>
      <c r="BT9" s="1014"/>
      <c r="BU9" s="1014"/>
      <c r="BV9" s="1014"/>
      <c r="BW9" s="1014"/>
      <c r="BX9" s="1014"/>
      <c r="BY9" s="1014"/>
      <c r="BZ9" s="1014"/>
      <c r="CA9" s="1014"/>
      <c r="CB9" s="1014"/>
      <c r="CC9" s="1014"/>
      <c r="CD9" s="1014"/>
      <c r="CE9" s="1014"/>
      <c r="CF9" s="1014"/>
      <c r="CG9" s="1015"/>
      <c r="CH9" s="988">
        <v>-40</v>
      </c>
      <c r="CI9" s="989"/>
      <c r="CJ9" s="989"/>
      <c r="CK9" s="989"/>
      <c r="CL9" s="990"/>
      <c r="CM9" s="988">
        <v>113</v>
      </c>
      <c r="CN9" s="989"/>
      <c r="CO9" s="989"/>
      <c r="CP9" s="989"/>
      <c r="CQ9" s="990"/>
      <c r="CR9" s="988">
        <v>416</v>
      </c>
      <c r="CS9" s="989"/>
      <c r="CT9" s="989"/>
      <c r="CU9" s="989"/>
      <c r="CV9" s="990"/>
      <c r="CW9" s="988">
        <v>450</v>
      </c>
      <c r="CX9" s="989"/>
      <c r="CY9" s="989"/>
      <c r="CZ9" s="989"/>
      <c r="DA9" s="990"/>
      <c r="DB9" s="988">
        <v>2385</v>
      </c>
      <c r="DC9" s="989"/>
      <c r="DD9" s="989"/>
      <c r="DE9" s="989"/>
      <c r="DF9" s="990"/>
      <c r="DG9" s="988" t="s">
        <v>536</v>
      </c>
      <c r="DH9" s="989"/>
      <c r="DI9" s="989"/>
      <c r="DJ9" s="989"/>
      <c r="DK9" s="990"/>
      <c r="DL9" s="988" t="s">
        <v>536</v>
      </c>
      <c r="DM9" s="989"/>
      <c r="DN9" s="989"/>
      <c r="DO9" s="989"/>
      <c r="DP9" s="990"/>
      <c r="DQ9" s="988">
        <v>303</v>
      </c>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369</v>
      </c>
      <c r="B23" s="943" t="s">
        <v>370</v>
      </c>
      <c r="C23" s="944"/>
      <c r="D23" s="944"/>
      <c r="E23" s="944"/>
      <c r="F23" s="944"/>
      <c r="G23" s="944"/>
      <c r="H23" s="944"/>
      <c r="I23" s="944"/>
      <c r="J23" s="944"/>
      <c r="K23" s="944"/>
      <c r="L23" s="944"/>
      <c r="M23" s="944"/>
      <c r="N23" s="944"/>
      <c r="O23" s="944"/>
      <c r="P23" s="945"/>
      <c r="Q23" s="1067">
        <f>20579+265</f>
        <v>20844</v>
      </c>
      <c r="R23" s="1068"/>
      <c r="S23" s="1068"/>
      <c r="T23" s="1068"/>
      <c r="U23" s="1068"/>
      <c r="V23" s="1068">
        <f>19964+265</f>
        <v>20229</v>
      </c>
      <c r="W23" s="1068"/>
      <c r="X23" s="1068"/>
      <c r="Y23" s="1068"/>
      <c r="Z23" s="1068"/>
      <c r="AA23" s="1068">
        <v>615</v>
      </c>
      <c r="AB23" s="1068"/>
      <c r="AC23" s="1068"/>
      <c r="AD23" s="1068"/>
      <c r="AE23" s="1069"/>
      <c r="AF23" s="1070">
        <v>469</v>
      </c>
      <c r="AG23" s="1068"/>
      <c r="AH23" s="1068"/>
      <c r="AI23" s="1068"/>
      <c r="AJ23" s="1071"/>
      <c r="AK23" s="1072"/>
      <c r="AL23" s="1073"/>
      <c r="AM23" s="1073"/>
      <c r="AN23" s="1073"/>
      <c r="AO23" s="1073"/>
      <c r="AP23" s="1068">
        <f>24754+2385</f>
        <v>27139</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381</v>
      </c>
      <c r="C28" s="1050"/>
      <c r="D28" s="1050"/>
      <c r="E28" s="1050"/>
      <c r="F28" s="1050"/>
      <c r="G28" s="1050"/>
      <c r="H28" s="1050"/>
      <c r="I28" s="1050"/>
      <c r="J28" s="1050"/>
      <c r="K28" s="1050"/>
      <c r="L28" s="1050"/>
      <c r="M28" s="1050"/>
      <c r="N28" s="1050"/>
      <c r="O28" s="1050"/>
      <c r="P28" s="1051"/>
      <c r="Q28" s="1052">
        <v>4580</v>
      </c>
      <c r="R28" s="1053"/>
      <c r="S28" s="1053"/>
      <c r="T28" s="1053"/>
      <c r="U28" s="1053"/>
      <c r="V28" s="1053">
        <v>4507</v>
      </c>
      <c r="W28" s="1053"/>
      <c r="X28" s="1053"/>
      <c r="Y28" s="1053"/>
      <c r="Z28" s="1053"/>
      <c r="AA28" s="1053">
        <v>73</v>
      </c>
      <c r="AB28" s="1053"/>
      <c r="AC28" s="1053"/>
      <c r="AD28" s="1053"/>
      <c r="AE28" s="1054"/>
      <c r="AF28" s="1055">
        <v>73</v>
      </c>
      <c r="AG28" s="1053"/>
      <c r="AH28" s="1053"/>
      <c r="AI28" s="1053"/>
      <c r="AJ28" s="1056"/>
      <c r="AK28" s="1057">
        <v>346</v>
      </c>
      <c r="AL28" s="1045"/>
      <c r="AM28" s="1045"/>
      <c r="AN28" s="1045"/>
      <c r="AO28" s="1045"/>
      <c r="AP28" s="1045" t="s">
        <v>536</v>
      </c>
      <c r="AQ28" s="1045"/>
      <c r="AR28" s="1045"/>
      <c r="AS28" s="1045"/>
      <c r="AT28" s="1045"/>
      <c r="AU28" s="1045" t="s">
        <v>536</v>
      </c>
      <c r="AV28" s="1045"/>
      <c r="AW28" s="1045"/>
      <c r="AX28" s="1045"/>
      <c r="AY28" s="1045"/>
      <c r="AZ28" s="1046" t="s">
        <v>536</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382</v>
      </c>
      <c r="C29" s="1031"/>
      <c r="D29" s="1031"/>
      <c r="E29" s="1031"/>
      <c r="F29" s="1031"/>
      <c r="G29" s="1031"/>
      <c r="H29" s="1031"/>
      <c r="I29" s="1031"/>
      <c r="J29" s="1031"/>
      <c r="K29" s="1031"/>
      <c r="L29" s="1031"/>
      <c r="M29" s="1031"/>
      <c r="N29" s="1031"/>
      <c r="O29" s="1031"/>
      <c r="P29" s="1032"/>
      <c r="Q29" s="1042">
        <v>5078</v>
      </c>
      <c r="R29" s="1043"/>
      <c r="S29" s="1043"/>
      <c r="T29" s="1043"/>
      <c r="U29" s="1043"/>
      <c r="V29" s="1043">
        <v>4969</v>
      </c>
      <c r="W29" s="1043"/>
      <c r="X29" s="1043"/>
      <c r="Y29" s="1043"/>
      <c r="Z29" s="1043"/>
      <c r="AA29" s="1043">
        <v>109</v>
      </c>
      <c r="AB29" s="1043"/>
      <c r="AC29" s="1043"/>
      <c r="AD29" s="1043"/>
      <c r="AE29" s="1044"/>
      <c r="AF29" s="1036">
        <v>109</v>
      </c>
      <c r="AG29" s="1037"/>
      <c r="AH29" s="1037"/>
      <c r="AI29" s="1037"/>
      <c r="AJ29" s="1038"/>
      <c r="AK29" s="979">
        <v>718</v>
      </c>
      <c r="AL29" s="970"/>
      <c r="AM29" s="970"/>
      <c r="AN29" s="970"/>
      <c r="AO29" s="970"/>
      <c r="AP29" s="970" t="s">
        <v>536</v>
      </c>
      <c r="AQ29" s="970"/>
      <c r="AR29" s="970"/>
      <c r="AS29" s="970"/>
      <c r="AT29" s="970"/>
      <c r="AU29" s="970" t="s">
        <v>536</v>
      </c>
      <c r="AV29" s="970"/>
      <c r="AW29" s="970"/>
      <c r="AX29" s="970"/>
      <c r="AY29" s="970"/>
      <c r="AZ29" s="1041" t="s">
        <v>536</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383</v>
      </c>
      <c r="C30" s="1031"/>
      <c r="D30" s="1031"/>
      <c r="E30" s="1031"/>
      <c r="F30" s="1031"/>
      <c r="G30" s="1031"/>
      <c r="H30" s="1031"/>
      <c r="I30" s="1031"/>
      <c r="J30" s="1031"/>
      <c r="K30" s="1031"/>
      <c r="L30" s="1031"/>
      <c r="M30" s="1031"/>
      <c r="N30" s="1031"/>
      <c r="O30" s="1031"/>
      <c r="P30" s="1032"/>
      <c r="Q30" s="1042">
        <v>651</v>
      </c>
      <c r="R30" s="1043"/>
      <c r="S30" s="1043"/>
      <c r="T30" s="1043"/>
      <c r="U30" s="1043"/>
      <c r="V30" s="1043">
        <v>645</v>
      </c>
      <c r="W30" s="1043"/>
      <c r="X30" s="1043"/>
      <c r="Y30" s="1043"/>
      <c r="Z30" s="1043"/>
      <c r="AA30" s="1043">
        <v>5</v>
      </c>
      <c r="AB30" s="1043"/>
      <c r="AC30" s="1043"/>
      <c r="AD30" s="1043"/>
      <c r="AE30" s="1044"/>
      <c r="AF30" s="1036">
        <v>5</v>
      </c>
      <c r="AG30" s="1037"/>
      <c r="AH30" s="1037"/>
      <c r="AI30" s="1037"/>
      <c r="AJ30" s="1038"/>
      <c r="AK30" s="979">
        <v>179</v>
      </c>
      <c r="AL30" s="970"/>
      <c r="AM30" s="970"/>
      <c r="AN30" s="970"/>
      <c r="AO30" s="970"/>
      <c r="AP30" s="970" t="s">
        <v>536</v>
      </c>
      <c r="AQ30" s="970"/>
      <c r="AR30" s="970"/>
      <c r="AS30" s="970"/>
      <c r="AT30" s="970"/>
      <c r="AU30" s="970" t="s">
        <v>536</v>
      </c>
      <c r="AV30" s="970"/>
      <c r="AW30" s="970"/>
      <c r="AX30" s="970"/>
      <c r="AY30" s="970"/>
      <c r="AZ30" s="1041" t="s">
        <v>536</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384</v>
      </c>
      <c r="C31" s="1031"/>
      <c r="D31" s="1031"/>
      <c r="E31" s="1031"/>
      <c r="F31" s="1031"/>
      <c r="G31" s="1031"/>
      <c r="H31" s="1031"/>
      <c r="I31" s="1031"/>
      <c r="J31" s="1031"/>
      <c r="K31" s="1031"/>
      <c r="L31" s="1031"/>
      <c r="M31" s="1031"/>
      <c r="N31" s="1031"/>
      <c r="O31" s="1031"/>
      <c r="P31" s="1032"/>
      <c r="Q31" s="1042">
        <v>593</v>
      </c>
      <c r="R31" s="1043"/>
      <c r="S31" s="1043"/>
      <c r="T31" s="1043"/>
      <c r="U31" s="1043"/>
      <c r="V31" s="1043">
        <v>566</v>
      </c>
      <c r="W31" s="1043"/>
      <c r="X31" s="1043"/>
      <c r="Y31" s="1043"/>
      <c r="Z31" s="1043"/>
      <c r="AA31" s="1043">
        <v>27</v>
      </c>
      <c r="AB31" s="1043"/>
      <c r="AC31" s="1043"/>
      <c r="AD31" s="1043"/>
      <c r="AE31" s="1044"/>
      <c r="AF31" s="1036">
        <v>927</v>
      </c>
      <c r="AG31" s="1037"/>
      <c r="AH31" s="1037"/>
      <c r="AI31" s="1037"/>
      <c r="AJ31" s="1038"/>
      <c r="AK31" s="979">
        <v>47</v>
      </c>
      <c r="AL31" s="970"/>
      <c r="AM31" s="970"/>
      <c r="AN31" s="970"/>
      <c r="AO31" s="970"/>
      <c r="AP31" s="970">
        <v>2780</v>
      </c>
      <c r="AQ31" s="970"/>
      <c r="AR31" s="970"/>
      <c r="AS31" s="970"/>
      <c r="AT31" s="970"/>
      <c r="AU31" s="970">
        <v>546</v>
      </c>
      <c r="AV31" s="970"/>
      <c r="AW31" s="970"/>
      <c r="AX31" s="970"/>
      <c r="AY31" s="970"/>
      <c r="AZ31" s="1041" t="s">
        <v>536</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386</v>
      </c>
      <c r="C32" s="1031"/>
      <c r="D32" s="1031"/>
      <c r="E32" s="1031"/>
      <c r="F32" s="1031"/>
      <c r="G32" s="1031"/>
      <c r="H32" s="1031"/>
      <c r="I32" s="1031"/>
      <c r="J32" s="1031"/>
      <c r="K32" s="1031"/>
      <c r="L32" s="1031"/>
      <c r="M32" s="1031"/>
      <c r="N32" s="1031"/>
      <c r="O32" s="1031"/>
      <c r="P32" s="1032"/>
      <c r="Q32" s="1042">
        <v>1280</v>
      </c>
      <c r="R32" s="1043"/>
      <c r="S32" s="1043"/>
      <c r="T32" s="1043"/>
      <c r="U32" s="1043"/>
      <c r="V32" s="1043">
        <v>1266</v>
      </c>
      <c r="W32" s="1043"/>
      <c r="X32" s="1043"/>
      <c r="Y32" s="1043"/>
      <c r="Z32" s="1043"/>
      <c r="AA32" s="1043">
        <v>14</v>
      </c>
      <c r="AB32" s="1043"/>
      <c r="AC32" s="1043"/>
      <c r="AD32" s="1043"/>
      <c r="AE32" s="1044"/>
      <c r="AF32" s="1036">
        <v>2085</v>
      </c>
      <c r="AG32" s="1037"/>
      <c r="AH32" s="1037"/>
      <c r="AI32" s="1037"/>
      <c r="AJ32" s="1038"/>
      <c r="AK32" s="979">
        <v>115</v>
      </c>
      <c r="AL32" s="970"/>
      <c r="AM32" s="970"/>
      <c r="AN32" s="970"/>
      <c r="AO32" s="970"/>
      <c r="AP32" s="970">
        <v>1641</v>
      </c>
      <c r="AQ32" s="970"/>
      <c r="AR32" s="970"/>
      <c r="AS32" s="970"/>
      <c r="AT32" s="970"/>
      <c r="AU32" s="970">
        <v>241</v>
      </c>
      <c r="AV32" s="970"/>
      <c r="AW32" s="970"/>
      <c r="AX32" s="970"/>
      <c r="AY32" s="970"/>
      <c r="AZ32" s="1041" t="s">
        <v>536</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387</v>
      </c>
      <c r="C33" s="1031"/>
      <c r="D33" s="1031"/>
      <c r="E33" s="1031"/>
      <c r="F33" s="1031"/>
      <c r="G33" s="1031"/>
      <c r="H33" s="1031"/>
      <c r="I33" s="1031"/>
      <c r="J33" s="1031"/>
      <c r="K33" s="1031"/>
      <c r="L33" s="1031"/>
      <c r="M33" s="1031"/>
      <c r="N33" s="1031"/>
      <c r="O33" s="1031"/>
      <c r="P33" s="1032"/>
      <c r="Q33" s="1042">
        <v>1087</v>
      </c>
      <c r="R33" s="1043"/>
      <c r="S33" s="1043"/>
      <c r="T33" s="1043"/>
      <c r="U33" s="1043"/>
      <c r="V33" s="1043">
        <v>1087</v>
      </c>
      <c r="W33" s="1043"/>
      <c r="X33" s="1043"/>
      <c r="Y33" s="1043"/>
      <c r="Z33" s="1043"/>
      <c r="AA33" s="1043" t="s">
        <v>536</v>
      </c>
      <c r="AB33" s="1043"/>
      <c r="AC33" s="1043"/>
      <c r="AD33" s="1043"/>
      <c r="AE33" s="1044"/>
      <c r="AF33" s="1036" t="s">
        <v>112</v>
      </c>
      <c r="AG33" s="1037"/>
      <c r="AH33" s="1037"/>
      <c r="AI33" s="1037"/>
      <c r="AJ33" s="1038"/>
      <c r="AK33" s="979">
        <v>500</v>
      </c>
      <c r="AL33" s="970"/>
      <c r="AM33" s="970"/>
      <c r="AN33" s="970"/>
      <c r="AO33" s="970"/>
      <c r="AP33" s="970">
        <v>7928</v>
      </c>
      <c r="AQ33" s="970"/>
      <c r="AR33" s="970"/>
      <c r="AS33" s="970"/>
      <c r="AT33" s="970"/>
      <c r="AU33" s="970">
        <v>7286</v>
      </c>
      <c r="AV33" s="970"/>
      <c r="AW33" s="970"/>
      <c r="AX33" s="970"/>
      <c r="AY33" s="970"/>
      <c r="AZ33" s="1041" t="s">
        <v>536</v>
      </c>
      <c r="BA33" s="1041"/>
      <c r="BB33" s="1041"/>
      <c r="BC33" s="1041"/>
      <c r="BD33" s="1041"/>
      <c r="BE33" s="1025" t="s">
        <v>388</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389</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369</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3200</v>
      </c>
      <c r="AG63" s="958"/>
      <c r="AH63" s="958"/>
      <c r="AI63" s="958"/>
      <c r="AJ63" s="1023"/>
      <c r="AK63" s="1024"/>
      <c r="AL63" s="962"/>
      <c r="AM63" s="962"/>
      <c r="AN63" s="962"/>
      <c r="AO63" s="962"/>
      <c r="AP63" s="958">
        <v>12349</v>
      </c>
      <c r="AQ63" s="958"/>
      <c r="AR63" s="958"/>
      <c r="AS63" s="958"/>
      <c r="AT63" s="958"/>
      <c r="AU63" s="958">
        <v>8073</v>
      </c>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392</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393</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540</v>
      </c>
      <c r="C68" s="985"/>
      <c r="D68" s="985"/>
      <c r="E68" s="985"/>
      <c r="F68" s="985"/>
      <c r="G68" s="985"/>
      <c r="H68" s="985"/>
      <c r="I68" s="985"/>
      <c r="J68" s="985"/>
      <c r="K68" s="985"/>
      <c r="L68" s="985"/>
      <c r="M68" s="985"/>
      <c r="N68" s="985"/>
      <c r="O68" s="985"/>
      <c r="P68" s="986"/>
      <c r="Q68" s="987">
        <v>1010</v>
      </c>
      <c r="R68" s="981"/>
      <c r="S68" s="981"/>
      <c r="T68" s="981"/>
      <c r="U68" s="981"/>
      <c r="V68" s="981">
        <v>1010</v>
      </c>
      <c r="W68" s="981"/>
      <c r="X68" s="981"/>
      <c r="Y68" s="981"/>
      <c r="Z68" s="981"/>
      <c r="AA68" s="981">
        <v>0</v>
      </c>
      <c r="AB68" s="981"/>
      <c r="AC68" s="981"/>
      <c r="AD68" s="981"/>
      <c r="AE68" s="981"/>
      <c r="AF68" s="981">
        <v>0</v>
      </c>
      <c r="AG68" s="981"/>
      <c r="AH68" s="981"/>
      <c r="AI68" s="981"/>
      <c r="AJ68" s="981"/>
      <c r="AK68" s="981">
        <v>0</v>
      </c>
      <c r="AL68" s="981"/>
      <c r="AM68" s="981"/>
      <c r="AN68" s="981"/>
      <c r="AO68" s="981"/>
      <c r="AP68" s="981" t="s">
        <v>536</v>
      </c>
      <c r="AQ68" s="981"/>
      <c r="AR68" s="981"/>
      <c r="AS68" s="981"/>
      <c r="AT68" s="981"/>
      <c r="AU68" s="981" t="s">
        <v>536</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541</v>
      </c>
      <c r="C69" s="974"/>
      <c r="D69" s="974"/>
      <c r="E69" s="974"/>
      <c r="F69" s="974"/>
      <c r="G69" s="974"/>
      <c r="H69" s="974"/>
      <c r="I69" s="974"/>
      <c r="J69" s="974"/>
      <c r="K69" s="974"/>
      <c r="L69" s="974"/>
      <c r="M69" s="974"/>
      <c r="N69" s="974"/>
      <c r="O69" s="974"/>
      <c r="P69" s="975"/>
      <c r="Q69" s="976">
        <v>390063</v>
      </c>
      <c r="R69" s="970"/>
      <c r="S69" s="970"/>
      <c r="T69" s="970"/>
      <c r="U69" s="970"/>
      <c r="V69" s="970">
        <v>382629</v>
      </c>
      <c r="W69" s="970"/>
      <c r="X69" s="970"/>
      <c r="Y69" s="970"/>
      <c r="Z69" s="970"/>
      <c r="AA69" s="970">
        <v>7434</v>
      </c>
      <c r="AB69" s="970"/>
      <c r="AC69" s="970"/>
      <c r="AD69" s="970"/>
      <c r="AE69" s="970"/>
      <c r="AF69" s="970">
        <v>7434</v>
      </c>
      <c r="AG69" s="970"/>
      <c r="AH69" s="970"/>
      <c r="AI69" s="970"/>
      <c r="AJ69" s="970"/>
      <c r="AK69" s="970">
        <v>718</v>
      </c>
      <c r="AL69" s="970"/>
      <c r="AM69" s="970"/>
      <c r="AN69" s="970"/>
      <c r="AO69" s="970"/>
      <c r="AP69" s="970" t="s">
        <v>536</v>
      </c>
      <c r="AQ69" s="970"/>
      <c r="AR69" s="970"/>
      <c r="AS69" s="970"/>
      <c r="AT69" s="970"/>
      <c r="AU69" s="970" t="s">
        <v>536</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542</v>
      </c>
      <c r="C70" s="974"/>
      <c r="D70" s="974"/>
      <c r="E70" s="974"/>
      <c r="F70" s="974"/>
      <c r="G70" s="974"/>
      <c r="H70" s="974"/>
      <c r="I70" s="974"/>
      <c r="J70" s="974"/>
      <c r="K70" s="974"/>
      <c r="L70" s="974"/>
      <c r="M70" s="974"/>
      <c r="N70" s="974"/>
      <c r="O70" s="974"/>
      <c r="P70" s="975"/>
      <c r="Q70" s="976">
        <v>6033</v>
      </c>
      <c r="R70" s="970"/>
      <c r="S70" s="970"/>
      <c r="T70" s="970"/>
      <c r="U70" s="970"/>
      <c r="V70" s="970">
        <v>5949</v>
      </c>
      <c r="W70" s="970"/>
      <c r="X70" s="970"/>
      <c r="Y70" s="970"/>
      <c r="Z70" s="970"/>
      <c r="AA70" s="970">
        <v>83</v>
      </c>
      <c r="AB70" s="970"/>
      <c r="AC70" s="970"/>
      <c r="AD70" s="970"/>
      <c r="AE70" s="970"/>
      <c r="AF70" s="970">
        <v>83</v>
      </c>
      <c r="AG70" s="970"/>
      <c r="AH70" s="970"/>
      <c r="AI70" s="970"/>
      <c r="AJ70" s="970"/>
      <c r="AK70" s="970" t="s">
        <v>536</v>
      </c>
      <c r="AL70" s="970"/>
      <c r="AM70" s="970"/>
      <c r="AN70" s="970"/>
      <c r="AO70" s="970"/>
      <c r="AP70" s="970">
        <v>3708</v>
      </c>
      <c r="AQ70" s="970"/>
      <c r="AR70" s="970"/>
      <c r="AS70" s="970"/>
      <c r="AT70" s="970"/>
      <c r="AU70" s="970">
        <v>198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369</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7517</v>
      </c>
      <c r="AG88" s="958"/>
      <c r="AH88" s="958"/>
      <c r="AI88" s="958"/>
      <c r="AJ88" s="958"/>
      <c r="AK88" s="962"/>
      <c r="AL88" s="962"/>
      <c r="AM88" s="962"/>
      <c r="AN88" s="962"/>
      <c r="AO88" s="962"/>
      <c r="AP88" s="958">
        <v>3708</v>
      </c>
      <c r="AQ88" s="958"/>
      <c r="AR88" s="958"/>
      <c r="AS88" s="958"/>
      <c r="AT88" s="958"/>
      <c r="AU88" s="958">
        <v>198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438</v>
      </c>
      <c r="CS102" s="950"/>
      <c r="CT102" s="950"/>
      <c r="CU102" s="950"/>
      <c r="CV102" s="951"/>
      <c r="CW102" s="949">
        <v>521</v>
      </c>
      <c r="CX102" s="950"/>
      <c r="CY102" s="950"/>
      <c r="CZ102" s="950"/>
      <c r="DA102" s="951"/>
      <c r="DB102" s="949">
        <v>2651</v>
      </c>
      <c r="DC102" s="950"/>
      <c r="DD102" s="950"/>
      <c r="DE102" s="950"/>
      <c r="DF102" s="951"/>
      <c r="DG102" s="949">
        <v>765</v>
      </c>
      <c r="DH102" s="950"/>
      <c r="DI102" s="950"/>
      <c r="DJ102" s="950"/>
      <c r="DK102" s="951"/>
      <c r="DL102" s="949" t="s">
        <v>536</v>
      </c>
      <c r="DM102" s="950"/>
      <c r="DN102" s="950"/>
      <c r="DO102" s="950"/>
      <c r="DP102" s="951"/>
      <c r="DQ102" s="949">
        <v>303</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288</v>
      </c>
      <c r="AG109" s="893"/>
      <c r="AH109" s="893"/>
      <c r="AI109" s="893"/>
      <c r="AJ109" s="894"/>
      <c r="AK109" s="895" t="s">
        <v>287</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288</v>
      </c>
      <c r="BW109" s="893"/>
      <c r="BX109" s="893"/>
      <c r="BY109" s="893"/>
      <c r="BZ109" s="894"/>
      <c r="CA109" s="895" t="s">
        <v>287</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288</v>
      </c>
      <c r="DM109" s="893"/>
      <c r="DN109" s="893"/>
      <c r="DO109" s="893"/>
      <c r="DP109" s="894"/>
      <c r="DQ109" s="895" t="s">
        <v>287</v>
      </c>
      <c r="DR109" s="893"/>
      <c r="DS109" s="893"/>
      <c r="DT109" s="893"/>
      <c r="DU109" s="894"/>
      <c r="DV109" s="895" t="s">
        <v>404</v>
      </c>
      <c r="DW109" s="893"/>
      <c r="DX109" s="893"/>
      <c r="DY109" s="893"/>
      <c r="DZ109" s="924"/>
    </row>
    <row r="110" spans="1:131" s="199" customFormat="1" ht="26.25" customHeight="1">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2999629</v>
      </c>
      <c r="AB110" s="886"/>
      <c r="AC110" s="886"/>
      <c r="AD110" s="886"/>
      <c r="AE110" s="887"/>
      <c r="AF110" s="888">
        <v>2956198</v>
      </c>
      <c r="AG110" s="886"/>
      <c r="AH110" s="886"/>
      <c r="AI110" s="886"/>
      <c r="AJ110" s="887"/>
      <c r="AK110" s="888">
        <v>2868253</v>
      </c>
      <c r="AL110" s="886"/>
      <c r="AM110" s="886"/>
      <c r="AN110" s="886"/>
      <c r="AO110" s="887"/>
      <c r="AP110" s="889">
        <v>29.3</v>
      </c>
      <c r="AQ110" s="890"/>
      <c r="AR110" s="890"/>
      <c r="AS110" s="890"/>
      <c r="AT110" s="891"/>
      <c r="AU110" s="925" t="s">
        <v>61</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25884274</v>
      </c>
      <c r="BR110" s="833"/>
      <c r="BS110" s="833"/>
      <c r="BT110" s="833"/>
      <c r="BU110" s="833"/>
      <c r="BV110" s="833">
        <v>27484127</v>
      </c>
      <c r="BW110" s="833"/>
      <c r="BX110" s="833"/>
      <c r="BY110" s="833"/>
      <c r="BZ110" s="833"/>
      <c r="CA110" s="833">
        <v>27222702</v>
      </c>
      <c r="CB110" s="833"/>
      <c r="CC110" s="833"/>
      <c r="CD110" s="833"/>
      <c r="CE110" s="833"/>
      <c r="CF110" s="857">
        <v>277.7</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v>3750</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8861868</v>
      </c>
      <c r="BR112" s="805"/>
      <c r="BS112" s="805"/>
      <c r="BT112" s="805"/>
      <c r="BU112" s="805"/>
      <c r="BV112" s="805">
        <v>8493573</v>
      </c>
      <c r="BW112" s="805"/>
      <c r="BX112" s="805"/>
      <c r="BY112" s="805"/>
      <c r="BZ112" s="805"/>
      <c r="CA112" s="805">
        <v>8072371</v>
      </c>
      <c r="CB112" s="805"/>
      <c r="CC112" s="805"/>
      <c r="CD112" s="805"/>
      <c r="CE112" s="805"/>
      <c r="CF112" s="866">
        <v>82.3</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615872</v>
      </c>
      <c r="AB113" s="914"/>
      <c r="AC113" s="914"/>
      <c r="AD113" s="914"/>
      <c r="AE113" s="915"/>
      <c r="AF113" s="916">
        <v>610591</v>
      </c>
      <c r="AG113" s="914"/>
      <c r="AH113" s="914"/>
      <c r="AI113" s="914"/>
      <c r="AJ113" s="915"/>
      <c r="AK113" s="916">
        <v>568681</v>
      </c>
      <c r="AL113" s="914"/>
      <c r="AM113" s="914"/>
      <c r="AN113" s="914"/>
      <c r="AO113" s="915"/>
      <c r="AP113" s="917">
        <v>5.8</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164649</v>
      </c>
      <c r="BR113" s="805"/>
      <c r="BS113" s="805"/>
      <c r="BT113" s="805"/>
      <c r="BU113" s="805"/>
      <c r="BV113" s="805">
        <v>209450</v>
      </c>
      <c r="BW113" s="805"/>
      <c r="BX113" s="805"/>
      <c r="BY113" s="805"/>
      <c r="BZ113" s="805"/>
      <c r="CA113" s="805">
        <v>197521</v>
      </c>
      <c r="CB113" s="805"/>
      <c r="CC113" s="805"/>
      <c r="CD113" s="805"/>
      <c r="CE113" s="805"/>
      <c r="CF113" s="866">
        <v>2</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20569</v>
      </c>
      <c r="AB114" s="768"/>
      <c r="AC114" s="768"/>
      <c r="AD114" s="768"/>
      <c r="AE114" s="769"/>
      <c r="AF114" s="770">
        <v>22430</v>
      </c>
      <c r="AG114" s="768"/>
      <c r="AH114" s="768"/>
      <c r="AI114" s="768"/>
      <c r="AJ114" s="769"/>
      <c r="AK114" s="770">
        <v>30211</v>
      </c>
      <c r="AL114" s="768"/>
      <c r="AM114" s="768"/>
      <c r="AN114" s="768"/>
      <c r="AO114" s="769"/>
      <c r="AP114" s="815">
        <v>0.3</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4375163</v>
      </c>
      <c r="BR114" s="805"/>
      <c r="BS114" s="805"/>
      <c r="BT114" s="805"/>
      <c r="BU114" s="805"/>
      <c r="BV114" s="805">
        <v>4014564</v>
      </c>
      <c r="BW114" s="805"/>
      <c r="BX114" s="805"/>
      <c r="BY114" s="805"/>
      <c r="BZ114" s="805"/>
      <c r="CA114" s="805">
        <v>4082893</v>
      </c>
      <c r="CB114" s="805"/>
      <c r="CC114" s="805"/>
      <c r="CD114" s="805"/>
      <c r="CE114" s="805"/>
      <c r="CF114" s="866">
        <v>41.6</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18222</v>
      </c>
      <c r="AB115" s="914"/>
      <c r="AC115" s="914"/>
      <c r="AD115" s="914"/>
      <c r="AE115" s="915"/>
      <c r="AF115" s="916">
        <v>16798</v>
      </c>
      <c r="AG115" s="914"/>
      <c r="AH115" s="914"/>
      <c r="AI115" s="914"/>
      <c r="AJ115" s="915"/>
      <c r="AK115" s="916">
        <v>11532</v>
      </c>
      <c r="AL115" s="914"/>
      <c r="AM115" s="914"/>
      <c r="AN115" s="914"/>
      <c r="AO115" s="915"/>
      <c r="AP115" s="917">
        <v>0.1</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v>170013</v>
      </c>
      <c r="BR115" s="805"/>
      <c r="BS115" s="805"/>
      <c r="BT115" s="805"/>
      <c r="BU115" s="805"/>
      <c r="BV115" s="805">
        <v>262881</v>
      </c>
      <c r="BW115" s="805"/>
      <c r="BX115" s="805"/>
      <c r="BY115" s="805"/>
      <c r="BZ115" s="805"/>
      <c r="CA115" s="805">
        <v>303268</v>
      </c>
      <c r="CB115" s="805"/>
      <c r="CC115" s="805"/>
      <c r="CD115" s="805"/>
      <c r="CE115" s="805"/>
      <c r="CF115" s="866">
        <v>3.1</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41</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3750</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3654333</v>
      </c>
      <c r="AB117" s="900"/>
      <c r="AC117" s="900"/>
      <c r="AD117" s="900"/>
      <c r="AE117" s="901"/>
      <c r="AF117" s="902">
        <v>3606017</v>
      </c>
      <c r="AG117" s="900"/>
      <c r="AH117" s="900"/>
      <c r="AI117" s="900"/>
      <c r="AJ117" s="901"/>
      <c r="AK117" s="902">
        <v>3478677</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288</v>
      </c>
      <c r="AG118" s="893"/>
      <c r="AH118" s="893"/>
      <c r="AI118" s="893"/>
      <c r="AJ118" s="894"/>
      <c r="AK118" s="895" t="s">
        <v>287</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434</v>
      </c>
      <c r="BP119" s="869"/>
      <c r="BQ119" s="873">
        <v>39459717</v>
      </c>
      <c r="BR119" s="836"/>
      <c r="BS119" s="836"/>
      <c r="BT119" s="836"/>
      <c r="BU119" s="836"/>
      <c r="BV119" s="836">
        <v>40464595</v>
      </c>
      <c r="BW119" s="836"/>
      <c r="BX119" s="836"/>
      <c r="BY119" s="836"/>
      <c r="BZ119" s="836"/>
      <c r="CA119" s="836">
        <v>39878755</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3065017</v>
      </c>
      <c r="BR120" s="833"/>
      <c r="BS120" s="833"/>
      <c r="BT120" s="833"/>
      <c r="BU120" s="833"/>
      <c r="BV120" s="833">
        <v>3880420</v>
      </c>
      <c r="BW120" s="833"/>
      <c r="BX120" s="833"/>
      <c r="BY120" s="833"/>
      <c r="BZ120" s="833"/>
      <c r="CA120" s="833">
        <v>4454583</v>
      </c>
      <c r="CB120" s="833"/>
      <c r="CC120" s="833"/>
      <c r="CD120" s="833"/>
      <c r="CE120" s="833"/>
      <c r="CF120" s="857">
        <v>45.4</v>
      </c>
      <c r="CG120" s="858"/>
      <c r="CH120" s="858"/>
      <c r="CI120" s="858"/>
      <c r="CJ120" s="858"/>
      <c r="CK120" s="859" t="s">
        <v>438</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7992412</v>
      </c>
      <c r="DH120" s="833"/>
      <c r="DI120" s="833"/>
      <c r="DJ120" s="833"/>
      <c r="DK120" s="833"/>
      <c r="DL120" s="833">
        <v>7616101</v>
      </c>
      <c r="DM120" s="833"/>
      <c r="DN120" s="833"/>
      <c r="DO120" s="833"/>
      <c r="DP120" s="833"/>
      <c r="DQ120" s="833">
        <v>7285734</v>
      </c>
      <c r="DR120" s="833"/>
      <c r="DS120" s="833"/>
      <c r="DT120" s="833"/>
      <c r="DU120" s="833"/>
      <c r="DV120" s="834">
        <v>74.3</v>
      </c>
      <c r="DW120" s="834"/>
      <c r="DX120" s="834"/>
      <c r="DY120" s="834"/>
      <c r="DZ120" s="835"/>
    </row>
    <row r="121" spans="1:130" s="199" customFormat="1" ht="26.25" customHeight="1">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4220887</v>
      </c>
      <c r="BR121" s="805"/>
      <c r="BS121" s="805"/>
      <c r="BT121" s="805"/>
      <c r="BU121" s="805"/>
      <c r="BV121" s="805">
        <v>4799008</v>
      </c>
      <c r="BW121" s="805"/>
      <c r="BX121" s="805"/>
      <c r="BY121" s="805"/>
      <c r="BZ121" s="805"/>
      <c r="CA121" s="805">
        <v>4650605</v>
      </c>
      <c r="CB121" s="805"/>
      <c r="CC121" s="805"/>
      <c r="CD121" s="805"/>
      <c r="CE121" s="805"/>
      <c r="CF121" s="866">
        <v>47.4</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535252</v>
      </c>
      <c r="DH121" s="805"/>
      <c r="DI121" s="805"/>
      <c r="DJ121" s="805"/>
      <c r="DK121" s="805"/>
      <c r="DL121" s="805">
        <v>590120</v>
      </c>
      <c r="DM121" s="805"/>
      <c r="DN121" s="805"/>
      <c r="DO121" s="805"/>
      <c r="DP121" s="805"/>
      <c r="DQ121" s="805">
        <v>545966</v>
      </c>
      <c r="DR121" s="805"/>
      <c r="DS121" s="805"/>
      <c r="DT121" s="805"/>
      <c r="DU121" s="805"/>
      <c r="DV121" s="782">
        <v>5.6</v>
      </c>
      <c r="DW121" s="782"/>
      <c r="DX121" s="782"/>
      <c r="DY121" s="782"/>
      <c r="DZ121" s="783"/>
    </row>
    <row r="122" spans="1:130" s="199" customFormat="1" ht="26.25" customHeight="1">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21454283</v>
      </c>
      <c r="BR122" s="836"/>
      <c r="BS122" s="836"/>
      <c r="BT122" s="836"/>
      <c r="BU122" s="836"/>
      <c r="BV122" s="836">
        <v>22744088</v>
      </c>
      <c r="BW122" s="836"/>
      <c r="BX122" s="836"/>
      <c r="BY122" s="836"/>
      <c r="BZ122" s="836"/>
      <c r="CA122" s="836">
        <v>22286542</v>
      </c>
      <c r="CB122" s="836"/>
      <c r="CC122" s="836"/>
      <c r="CD122" s="836"/>
      <c r="CE122" s="836"/>
      <c r="CF122" s="837">
        <v>227.3</v>
      </c>
      <c r="CG122" s="838"/>
      <c r="CH122" s="838"/>
      <c r="CI122" s="838"/>
      <c r="CJ122" s="838"/>
      <c r="CK122" s="860"/>
      <c r="CL122" s="846"/>
      <c r="CM122" s="846"/>
      <c r="CN122" s="846"/>
      <c r="CO122" s="847"/>
      <c r="CP122" s="826" t="s">
        <v>386</v>
      </c>
      <c r="CQ122" s="827"/>
      <c r="CR122" s="827"/>
      <c r="CS122" s="827"/>
      <c r="CT122" s="827"/>
      <c r="CU122" s="827"/>
      <c r="CV122" s="827"/>
      <c r="CW122" s="827"/>
      <c r="CX122" s="827"/>
      <c r="CY122" s="827"/>
      <c r="CZ122" s="827"/>
      <c r="DA122" s="827"/>
      <c r="DB122" s="827"/>
      <c r="DC122" s="827"/>
      <c r="DD122" s="827"/>
      <c r="DE122" s="827"/>
      <c r="DF122" s="828"/>
      <c r="DG122" s="804">
        <v>334204</v>
      </c>
      <c r="DH122" s="805"/>
      <c r="DI122" s="805"/>
      <c r="DJ122" s="805"/>
      <c r="DK122" s="805"/>
      <c r="DL122" s="805">
        <v>287352</v>
      </c>
      <c r="DM122" s="805"/>
      <c r="DN122" s="805"/>
      <c r="DO122" s="805"/>
      <c r="DP122" s="805"/>
      <c r="DQ122" s="805">
        <v>240671</v>
      </c>
      <c r="DR122" s="805"/>
      <c r="DS122" s="805"/>
      <c r="DT122" s="805"/>
      <c r="DU122" s="805"/>
      <c r="DV122" s="782">
        <v>2.5</v>
      </c>
      <c r="DW122" s="782"/>
      <c r="DX122" s="782"/>
      <c r="DY122" s="782"/>
      <c r="DZ122" s="783"/>
    </row>
    <row r="123" spans="1:130" s="199" customFormat="1" ht="26.25" customHeight="1">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442</v>
      </c>
      <c r="BP123" s="869"/>
      <c r="BQ123" s="823">
        <v>28740187</v>
      </c>
      <c r="BR123" s="824"/>
      <c r="BS123" s="824"/>
      <c r="BT123" s="824"/>
      <c r="BU123" s="824"/>
      <c r="BV123" s="824">
        <v>31423516</v>
      </c>
      <c r="BW123" s="824"/>
      <c r="BX123" s="824"/>
      <c r="BY123" s="824"/>
      <c r="BZ123" s="824"/>
      <c r="CA123" s="824">
        <v>31391730</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110.7</v>
      </c>
      <c r="BR124" s="822"/>
      <c r="BS124" s="822"/>
      <c r="BT124" s="822"/>
      <c r="BU124" s="822"/>
      <c r="BV124" s="822">
        <v>91.2</v>
      </c>
      <c r="BW124" s="822"/>
      <c r="BX124" s="822"/>
      <c r="BY124" s="822"/>
      <c r="BZ124" s="822"/>
      <c r="CA124" s="822">
        <v>86.5</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18222</v>
      </c>
      <c r="AB127" s="768"/>
      <c r="AC127" s="768"/>
      <c r="AD127" s="768"/>
      <c r="AE127" s="769"/>
      <c r="AF127" s="770">
        <v>16798</v>
      </c>
      <c r="AG127" s="768"/>
      <c r="AH127" s="768"/>
      <c r="AI127" s="768"/>
      <c r="AJ127" s="769"/>
      <c r="AK127" s="770">
        <v>11532</v>
      </c>
      <c r="AL127" s="768"/>
      <c r="AM127" s="768"/>
      <c r="AN127" s="768"/>
      <c r="AO127" s="769"/>
      <c r="AP127" s="815">
        <v>0.1</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v>303268</v>
      </c>
      <c r="DR127" s="805"/>
      <c r="DS127" s="805"/>
      <c r="DT127" s="805"/>
      <c r="DU127" s="805"/>
      <c r="DV127" s="782">
        <v>3.1</v>
      </c>
      <c r="DW127" s="782"/>
      <c r="DX127" s="782"/>
      <c r="DY127" s="782"/>
      <c r="DZ127" s="783"/>
    </row>
    <row r="128" spans="1:130" s="199" customFormat="1" ht="26.25" customHeight="1" thickBot="1">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510691</v>
      </c>
      <c r="AB128" s="789"/>
      <c r="AC128" s="789"/>
      <c r="AD128" s="789"/>
      <c r="AE128" s="790"/>
      <c r="AF128" s="791">
        <v>504050</v>
      </c>
      <c r="AG128" s="789"/>
      <c r="AH128" s="789"/>
      <c r="AI128" s="789"/>
      <c r="AJ128" s="790"/>
      <c r="AK128" s="791">
        <v>506390</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112</v>
      </c>
      <c r="BG128" s="775"/>
      <c r="BH128" s="775"/>
      <c r="BI128" s="775"/>
      <c r="BJ128" s="775"/>
      <c r="BK128" s="775"/>
      <c r="BL128" s="798"/>
      <c r="BM128" s="774">
        <v>13.07</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11806998</v>
      </c>
      <c r="AB129" s="768"/>
      <c r="AC129" s="768"/>
      <c r="AD129" s="768"/>
      <c r="AE129" s="769"/>
      <c r="AF129" s="770">
        <v>11986446</v>
      </c>
      <c r="AG129" s="768"/>
      <c r="AH129" s="768"/>
      <c r="AI129" s="768"/>
      <c r="AJ129" s="769"/>
      <c r="AK129" s="770">
        <v>11857593</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112</v>
      </c>
      <c r="BG129" s="758"/>
      <c r="BH129" s="758"/>
      <c r="BI129" s="758"/>
      <c r="BJ129" s="758"/>
      <c r="BK129" s="758"/>
      <c r="BL129" s="759"/>
      <c r="BM129" s="757">
        <v>18.07</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2123601</v>
      </c>
      <c r="AB130" s="768"/>
      <c r="AC130" s="768"/>
      <c r="AD130" s="768"/>
      <c r="AE130" s="769"/>
      <c r="AF130" s="770">
        <v>2078489</v>
      </c>
      <c r="AG130" s="768"/>
      <c r="AH130" s="768"/>
      <c r="AI130" s="768"/>
      <c r="AJ130" s="769"/>
      <c r="AK130" s="770">
        <v>2053174</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10</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9683397</v>
      </c>
      <c r="AB131" s="751"/>
      <c r="AC131" s="751"/>
      <c r="AD131" s="751"/>
      <c r="AE131" s="752"/>
      <c r="AF131" s="753">
        <v>9907957</v>
      </c>
      <c r="AG131" s="751"/>
      <c r="AH131" s="751"/>
      <c r="AI131" s="751"/>
      <c r="AJ131" s="752"/>
      <c r="AK131" s="753">
        <v>9804419</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86.5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10.53391697</v>
      </c>
      <c r="AB132" s="731"/>
      <c r="AC132" s="731"/>
      <c r="AD132" s="731"/>
      <c r="AE132" s="732"/>
      <c r="AF132" s="733">
        <v>10.32985912</v>
      </c>
      <c r="AG132" s="731"/>
      <c r="AH132" s="731"/>
      <c r="AI132" s="731"/>
      <c r="AJ132" s="732"/>
      <c r="AK132" s="733">
        <v>9.3744769580000007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12</v>
      </c>
      <c r="AB133" s="710"/>
      <c r="AC133" s="710"/>
      <c r="AD133" s="710"/>
      <c r="AE133" s="711"/>
      <c r="AF133" s="709">
        <v>11.1</v>
      </c>
      <c r="AG133" s="710"/>
      <c r="AH133" s="710"/>
      <c r="AI133" s="710"/>
      <c r="AJ133" s="711"/>
      <c r="AK133" s="709">
        <v>10</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49"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2" t="s">
        <v>470</v>
      </c>
      <c r="L7" s="256"/>
      <c r="M7" s="257" t="s">
        <v>471</v>
      </c>
      <c r="N7" s="258"/>
    </row>
    <row r="8" spans="1:16">
      <c r="A8" s="250"/>
      <c r="B8" s="246"/>
      <c r="C8" s="246"/>
      <c r="D8" s="246"/>
      <c r="E8" s="246"/>
      <c r="F8" s="246"/>
      <c r="G8" s="259"/>
      <c r="H8" s="260"/>
      <c r="I8" s="260"/>
      <c r="J8" s="261"/>
      <c r="K8" s="1123"/>
      <c r="L8" s="262" t="s">
        <v>472</v>
      </c>
      <c r="M8" s="263" t="s">
        <v>473</v>
      </c>
      <c r="N8" s="264" t="s">
        <v>474</v>
      </c>
    </row>
    <row r="9" spans="1:16">
      <c r="A9" s="250"/>
      <c r="B9" s="246"/>
      <c r="C9" s="246"/>
      <c r="D9" s="246"/>
      <c r="E9" s="246"/>
      <c r="F9" s="246"/>
      <c r="G9" s="1136" t="s">
        <v>475</v>
      </c>
      <c r="H9" s="1137"/>
      <c r="I9" s="1137"/>
      <c r="J9" s="1138"/>
      <c r="K9" s="265">
        <v>2819764</v>
      </c>
      <c r="L9" s="266">
        <v>69186</v>
      </c>
      <c r="M9" s="267">
        <v>68135</v>
      </c>
      <c r="N9" s="268">
        <v>1.5</v>
      </c>
    </row>
    <row r="10" spans="1:16">
      <c r="A10" s="250"/>
      <c r="B10" s="246"/>
      <c r="C10" s="246"/>
      <c r="D10" s="246"/>
      <c r="E10" s="246"/>
      <c r="F10" s="246"/>
      <c r="G10" s="1136" t="s">
        <v>476</v>
      </c>
      <c r="H10" s="1137"/>
      <c r="I10" s="1137"/>
      <c r="J10" s="1138"/>
      <c r="K10" s="269">
        <v>68944</v>
      </c>
      <c r="L10" s="270">
        <v>1692</v>
      </c>
      <c r="M10" s="271">
        <v>7843</v>
      </c>
      <c r="N10" s="272">
        <v>-78.400000000000006</v>
      </c>
    </row>
    <row r="11" spans="1:16" ht="13.5" customHeight="1">
      <c r="A11" s="250"/>
      <c r="B11" s="246"/>
      <c r="C11" s="246"/>
      <c r="D11" s="246"/>
      <c r="E11" s="246"/>
      <c r="F11" s="246"/>
      <c r="G11" s="1136" t="s">
        <v>477</v>
      </c>
      <c r="H11" s="1137"/>
      <c r="I11" s="1137"/>
      <c r="J11" s="1138"/>
      <c r="K11" s="269">
        <v>423067</v>
      </c>
      <c r="L11" s="270">
        <v>10380</v>
      </c>
      <c r="M11" s="271">
        <v>8431</v>
      </c>
      <c r="N11" s="272">
        <v>23.1</v>
      </c>
    </row>
    <row r="12" spans="1:16" ht="13.5" customHeight="1">
      <c r="A12" s="250"/>
      <c r="B12" s="246"/>
      <c r="C12" s="246"/>
      <c r="D12" s="246"/>
      <c r="E12" s="246"/>
      <c r="F12" s="246"/>
      <c r="G12" s="1136" t="s">
        <v>478</v>
      </c>
      <c r="H12" s="1137"/>
      <c r="I12" s="1137"/>
      <c r="J12" s="1138"/>
      <c r="K12" s="269">
        <v>14693</v>
      </c>
      <c r="L12" s="270">
        <v>361</v>
      </c>
      <c r="M12" s="271">
        <v>1146</v>
      </c>
      <c r="N12" s="272">
        <v>-68.5</v>
      </c>
    </row>
    <row r="13" spans="1:16" ht="13.5" customHeight="1">
      <c r="A13" s="250"/>
      <c r="B13" s="246"/>
      <c r="C13" s="246"/>
      <c r="D13" s="246"/>
      <c r="E13" s="246"/>
      <c r="F13" s="246"/>
      <c r="G13" s="1136" t="s">
        <v>479</v>
      </c>
      <c r="H13" s="1137"/>
      <c r="I13" s="1137"/>
      <c r="J13" s="1138"/>
      <c r="K13" s="269" t="s">
        <v>480</v>
      </c>
      <c r="L13" s="270" t="s">
        <v>480</v>
      </c>
      <c r="M13" s="271">
        <v>13</v>
      </c>
      <c r="N13" s="272" t="s">
        <v>480</v>
      </c>
    </row>
    <row r="14" spans="1:16" ht="13.5" customHeight="1">
      <c r="A14" s="250"/>
      <c r="B14" s="246"/>
      <c r="C14" s="246"/>
      <c r="D14" s="246"/>
      <c r="E14" s="246"/>
      <c r="F14" s="246"/>
      <c r="G14" s="1136" t="s">
        <v>481</v>
      </c>
      <c r="H14" s="1137"/>
      <c r="I14" s="1137"/>
      <c r="J14" s="1138"/>
      <c r="K14" s="269">
        <v>115713</v>
      </c>
      <c r="L14" s="270">
        <v>2839</v>
      </c>
      <c r="M14" s="271">
        <v>2999</v>
      </c>
      <c r="N14" s="272">
        <v>-5.3</v>
      </c>
    </row>
    <row r="15" spans="1:16" ht="13.5" customHeight="1">
      <c r="A15" s="250"/>
      <c r="B15" s="246"/>
      <c r="C15" s="246"/>
      <c r="D15" s="246"/>
      <c r="E15" s="246"/>
      <c r="F15" s="246"/>
      <c r="G15" s="1136" t="s">
        <v>482</v>
      </c>
      <c r="H15" s="1137"/>
      <c r="I15" s="1137"/>
      <c r="J15" s="1138"/>
      <c r="K15" s="269">
        <v>50356</v>
      </c>
      <c r="L15" s="270">
        <v>1236</v>
      </c>
      <c r="M15" s="271">
        <v>1559</v>
      </c>
      <c r="N15" s="272">
        <v>-20.7</v>
      </c>
    </row>
    <row r="16" spans="1:16">
      <c r="A16" s="250"/>
      <c r="B16" s="246"/>
      <c r="C16" s="246"/>
      <c r="D16" s="246"/>
      <c r="E16" s="246"/>
      <c r="F16" s="246"/>
      <c r="G16" s="1139" t="s">
        <v>483</v>
      </c>
      <c r="H16" s="1140"/>
      <c r="I16" s="1140"/>
      <c r="J16" s="1141"/>
      <c r="K16" s="270">
        <v>-157597</v>
      </c>
      <c r="L16" s="270">
        <v>-3867</v>
      </c>
      <c r="M16" s="271">
        <v>-6577</v>
      </c>
      <c r="N16" s="272">
        <v>-41.2</v>
      </c>
    </row>
    <row r="17" spans="1:16">
      <c r="A17" s="250"/>
      <c r="B17" s="246"/>
      <c r="C17" s="246"/>
      <c r="D17" s="246"/>
      <c r="E17" s="246"/>
      <c r="F17" s="246"/>
      <c r="G17" s="1139" t="s">
        <v>171</v>
      </c>
      <c r="H17" s="1140"/>
      <c r="I17" s="1140"/>
      <c r="J17" s="1141"/>
      <c r="K17" s="270">
        <v>3334940</v>
      </c>
      <c r="L17" s="270">
        <v>81827</v>
      </c>
      <c r="M17" s="271">
        <v>83548</v>
      </c>
      <c r="N17" s="272">
        <v>-2.1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33" t="s">
        <v>488</v>
      </c>
      <c r="H21" s="1134"/>
      <c r="I21" s="1134"/>
      <c r="J21" s="1135"/>
      <c r="K21" s="282">
        <v>7.51</v>
      </c>
      <c r="L21" s="283">
        <v>8.0299999999999994</v>
      </c>
      <c r="M21" s="284">
        <v>-0.52</v>
      </c>
      <c r="N21" s="251"/>
      <c r="O21" s="285"/>
      <c r="P21" s="281"/>
    </row>
    <row r="22" spans="1:16" s="286" customFormat="1">
      <c r="A22" s="281"/>
      <c r="B22" s="251"/>
      <c r="C22" s="251"/>
      <c r="D22" s="251"/>
      <c r="E22" s="251"/>
      <c r="F22" s="251"/>
      <c r="G22" s="1133" t="s">
        <v>489</v>
      </c>
      <c r="H22" s="1134"/>
      <c r="I22" s="1134"/>
      <c r="J22" s="1135"/>
      <c r="K22" s="287">
        <v>99.3</v>
      </c>
      <c r="L22" s="288">
        <v>97.6</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2" t="s">
        <v>470</v>
      </c>
      <c r="L30" s="256"/>
      <c r="M30" s="257" t="s">
        <v>471</v>
      </c>
      <c r="N30" s="258"/>
    </row>
    <row r="31" spans="1:16">
      <c r="A31" s="250"/>
      <c r="B31" s="246"/>
      <c r="C31" s="246"/>
      <c r="D31" s="246"/>
      <c r="E31" s="246"/>
      <c r="F31" s="246"/>
      <c r="G31" s="259"/>
      <c r="H31" s="260"/>
      <c r="I31" s="260"/>
      <c r="J31" s="261"/>
      <c r="K31" s="1123"/>
      <c r="L31" s="262" t="s">
        <v>472</v>
      </c>
      <c r="M31" s="263" t="s">
        <v>473</v>
      </c>
      <c r="N31" s="264" t="s">
        <v>474</v>
      </c>
    </row>
    <row r="32" spans="1:16" ht="27" customHeight="1">
      <c r="A32" s="250"/>
      <c r="B32" s="246"/>
      <c r="C32" s="246"/>
      <c r="D32" s="246"/>
      <c r="E32" s="246"/>
      <c r="F32" s="246"/>
      <c r="G32" s="1124" t="s">
        <v>493</v>
      </c>
      <c r="H32" s="1125"/>
      <c r="I32" s="1125"/>
      <c r="J32" s="1126"/>
      <c r="K32" s="296">
        <v>2868253</v>
      </c>
      <c r="L32" s="296">
        <v>70376</v>
      </c>
      <c r="M32" s="297">
        <v>50382</v>
      </c>
      <c r="N32" s="298">
        <v>39.700000000000003</v>
      </c>
    </row>
    <row r="33" spans="1:16" ht="13.5" customHeight="1">
      <c r="A33" s="250"/>
      <c r="B33" s="246"/>
      <c r="C33" s="246"/>
      <c r="D33" s="246"/>
      <c r="E33" s="246"/>
      <c r="F33" s="246"/>
      <c r="G33" s="1124" t="s">
        <v>494</v>
      </c>
      <c r="H33" s="1125"/>
      <c r="I33" s="1125"/>
      <c r="J33" s="1126"/>
      <c r="K33" s="296" t="s">
        <v>480</v>
      </c>
      <c r="L33" s="296" t="s">
        <v>480</v>
      </c>
      <c r="M33" s="297" t="s">
        <v>480</v>
      </c>
      <c r="N33" s="298" t="s">
        <v>480</v>
      </c>
    </row>
    <row r="34" spans="1:16" ht="27" customHeight="1">
      <c r="A34" s="250"/>
      <c r="B34" s="246"/>
      <c r="C34" s="246"/>
      <c r="D34" s="246"/>
      <c r="E34" s="246"/>
      <c r="F34" s="246"/>
      <c r="G34" s="1124" t="s">
        <v>495</v>
      </c>
      <c r="H34" s="1125"/>
      <c r="I34" s="1125"/>
      <c r="J34" s="1126"/>
      <c r="K34" s="296" t="s">
        <v>480</v>
      </c>
      <c r="L34" s="296" t="s">
        <v>480</v>
      </c>
      <c r="M34" s="297">
        <v>67</v>
      </c>
      <c r="N34" s="298" t="s">
        <v>480</v>
      </c>
    </row>
    <row r="35" spans="1:16" ht="27" customHeight="1">
      <c r="A35" s="250"/>
      <c r="B35" s="246"/>
      <c r="C35" s="246"/>
      <c r="D35" s="246"/>
      <c r="E35" s="246"/>
      <c r="F35" s="246"/>
      <c r="G35" s="1124" t="s">
        <v>496</v>
      </c>
      <c r="H35" s="1125"/>
      <c r="I35" s="1125"/>
      <c r="J35" s="1126"/>
      <c r="K35" s="296">
        <v>568681</v>
      </c>
      <c r="L35" s="296">
        <v>13953</v>
      </c>
      <c r="M35" s="297">
        <v>21211</v>
      </c>
      <c r="N35" s="298">
        <v>-34.200000000000003</v>
      </c>
    </row>
    <row r="36" spans="1:16" ht="27" customHeight="1">
      <c r="A36" s="250"/>
      <c r="B36" s="246"/>
      <c r="C36" s="246"/>
      <c r="D36" s="246"/>
      <c r="E36" s="246"/>
      <c r="F36" s="246"/>
      <c r="G36" s="1124" t="s">
        <v>497</v>
      </c>
      <c r="H36" s="1125"/>
      <c r="I36" s="1125"/>
      <c r="J36" s="1126"/>
      <c r="K36" s="296">
        <v>30211</v>
      </c>
      <c r="L36" s="296">
        <v>741</v>
      </c>
      <c r="M36" s="297">
        <v>3327</v>
      </c>
      <c r="N36" s="298">
        <v>-77.7</v>
      </c>
    </row>
    <row r="37" spans="1:16" ht="13.5" customHeight="1">
      <c r="A37" s="250"/>
      <c r="B37" s="246"/>
      <c r="C37" s="246"/>
      <c r="D37" s="246"/>
      <c r="E37" s="246"/>
      <c r="F37" s="246"/>
      <c r="G37" s="1124" t="s">
        <v>498</v>
      </c>
      <c r="H37" s="1125"/>
      <c r="I37" s="1125"/>
      <c r="J37" s="1126"/>
      <c r="K37" s="296">
        <v>11532</v>
      </c>
      <c r="L37" s="296">
        <v>283</v>
      </c>
      <c r="M37" s="297">
        <v>797</v>
      </c>
      <c r="N37" s="298">
        <v>-64.5</v>
      </c>
    </row>
    <row r="38" spans="1:16" ht="27" customHeight="1">
      <c r="A38" s="250"/>
      <c r="B38" s="246"/>
      <c r="C38" s="246"/>
      <c r="D38" s="246"/>
      <c r="E38" s="246"/>
      <c r="F38" s="246"/>
      <c r="G38" s="1127" t="s">
        <v>499</v>
      </c>
      <c r="H38" s="1128"/>
      <c r="I38" s="1128"/>
      <c r="J38" s="1129"/>
      <c r="K38" s="299" t="s">
        <v>480</v>
      </c>
      <c r="L38" s="299" t="s">
        <v>480</v>
      </c>
      <c r="M38" s="300">
        <v>3</v>
      </c>
      <c r="N38" s="301" t="s">
        <v>480</v>
      </c>
      <c r="O38" s="295"/>
    </row>
    <row r="39" spans="1:16">
      <c r="A39" s="250"/>
      <c r="B39" s="246"/>
      <c r="C39" s="246"/>
      <c r="D39" s="246"/>
      <c r="E39" s="246"/>
      <c r="F39" s="246"/>
      <c r="G39" s="1127" t="s">
        <v>500</v>
      </c>
      <c r="H39" s="1128"/>
      <c r="I39" s="1128"/>
      <c r="J39" s="1129"/>
      <c r="K39" s="302">
        <v>-506390</v>
      </c>
      <c r="L39" s="302">
        <v>-12425</v>
      </c>
      <c r="M39" s="303">
        <v>-4757</v>
      </c>
      <c r="N39" s="304">
        <v>161.19999999999999</v>
      </c>
      <c r="O39" s="295"/>
    </row>
    <row r="40" spans="1:16" ht="27" customHeight="1">
      <c r="A40" s="250"/>
      <c r="B40" s="246"/>
      <c r="C40" s="246"/>
      <c r="D40" s="246"/>
      <c r="E40" s="246"/>
      <c r="F40" s="246"/>
      <c r="G40" s="1124" t="s">
        <v>501</v>
      </c>
      <c r="H40" s="1125"/>
      <c r="I40" s="1125"/>
      <c r="J40" s="1126"/>
      <c r="K40" s="302">
        <v>-2053174</v>
      </c>
      <c r="L40" s="302">
        <v>-50377</v>
      </c>
      <c r="M40" s="303">
        <v>-48278</v>
      </c>
      <c r="N40" s="304">
        <v>4.3</v>
      </c>
      <c r="O40" s="295"/>
    </row>
    <row r="41" spans="1:16">
      <c r="A41" s="250"/>
      <c r="B41" s="246"/>
      <c r="C41" s="246"/>
      <c r="D41" s="246"/>
      <c r="E41" s="246"/>
      <c r="F41" s="246"/>
      <c r="G41" s="1130" t="s">
        <v>282</v>
      </c>
      <c r="H41" s="1131"/>
      <c r="I41" s="1131"/>
      <c r="J41" s="1132"/>
      <c r="K41" s="296">
        <v>919113</v>
      </c>
      <c r="L41" s="302">
        <v>22552</v>
      </c>
      <c r="M41" s="303">
        <v>22752</v>
      </c>
      <c r="N41" s="304">
        <v>-0.9</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17" t="s">
        <v>470</v>
      </c>
      <c r="J49" s="1119" t="s">
        <v>505</v>
      </c>
      <c r="K49" s="1120"/>
      <c r="L49" s="1120"/>
      <c r="M49" s="1120"/>
      <c r="N49" s="1121"/>
    </row>
    <row r="50" spans="1:14">
      <c r="A50" s="250"/>
      <c r="B50" s="246"/>
      <c r="C50" s="246"/>
      <c r="D50" s="246"/>
      <c r="E50" s="246"/>
      <c r="F50" s="246"/>
      <c r="G50" s="314"/>
      <c r="H50" s="315"/>
      <c r="I50" s="1118"/>
      <c r="J50" s="316" t="s">
        <v>506</v>
      </c>
      <c r="K50" s="317" t="s">
        <v>507</v>
      </c>
      <c r="L50" s="318" t="s">
        <v>508</v>
      </c>
      <c r="M50" s="319" t="s">
        <v>509</v>
      </c>
      <c r="N50" s="320" t="s">
        <v>510</v>
      </c>
    </row>
    <row r="51" spans="1:14">
      <c r="A51" s="250"/>
      <c r="B51" s="246"/>
      <c r="C51" s="246"/>
      <c r="D51" s="246"/>
      <c r="E51" s="246"/>
      <c r="F51" s="246"/>
      <c r="G51" s="312" t="s">
        <v>511</v>
      </c>
      <c r="H51" s="313"/>
      <c r="I51" s="321">
        <v>3154103</v>
      </c>
      <c r="J51" s="322">
        <v>73971</v>
      </c>
      <c r="K51" s="323">
        <v>21.4</v>
      </c>
      <c r="L51" s="324">
        <v>70489</v>
      </c>
      <c r="M51" s="325">
        <v>5.0999999999999996</v>
      </c>
      <c r="N51" s="326">
        <v>16.3</v>
      </c>
    </row>
    <row r="52" spans="1:14">
      <c r="A52" s="250"/>
      <c r="B52" s="246"/>
      <c r="C52" s="246"/>
      <c r="D52" s="246"/>
      <c r="E52" s="246"/>
      <c r="F52" s="246"/>
      <c r="G52" s="327"/>
      <c r="H52" s="328" t="s">
        <v>512</v>
      </c>
      <c r="I52" s="329">
        <v>1470311</v>
      </c>
      <c r="J52" s="330">
        <v>34482</v>
      </c>
      <c r="K52" s="331">
        <v>10.7</v>
      </c>
      <c r="L52" s="332">
        <v>37817</v>
      </c>
      <c r="M52" s="333">
        <v>1.8</v>
      </c>
      <c r="N52" s="334">
        <v>8.9</v>
      </c>
    </row>
    <row r="53" spans="1:14">
      <c r="A53" s="250"/>
      <c r="B53" s="246"/>
      <c r="C53" s="246"/>
      <c r="D53" s="246"/>
      <c r="E53" s="246"/>
      <c r="F53" s="246"/>
      <c r="G53" s="312" t="s">
        <v>513</v>
      </c>
      <c r="H53" s="313"/>
      <c r="I53" s="321">
        <v>2549208</v>
      </c>
      <c r="J53" s="322">
        <v>60291</v>
      </c>
      <c r="K53" s="323">
        <v>-18.5</v>
      </c>
      <c r="L53" s="324">
        <v>84389</v>
      </c>
      <c r="M53" s="325">
        <v>19.7</v>
      </c>
      <c r="N53" s="326">
        <v>-38.200000000000003</v>
      </c>
    </row>
    <row r="54" spans="1:14">
      <c r="A54" s="250"/>
      <c r="B54" s="246"/>
      <c r="C54" s="246"/>
      <c r="D54" s="246"/>
      <c r="E54" s="246"/>
      <c r="F54" s="246"/>
      <c r="G54" s="327"/>
      <c r="H54" s="328" t="s">
        <v>512</v>
      </c>
      <c r="I54" s="329">
        <v>955045</v>
      </c>
      <c r="J54" s="330">
        <v>22588</v>
      </c>
      <c r="K54" s="331">
        <v>-34.5</v>
      </c>
      <c r="L54" s="332">
        <v>44339</v>
      </c>
      <c r="M54" s="333">
        <v>17.2</v>
      </c>
      <c r="N54" s="334">
        <v>-51.7</v>
      </c>
    </row>
    <row r="55" spans="1:14">
      <c r="A55" s="250"/>
      <c r="B55" s="246"/>
      <c r="C55" s="246"/>
      <c r="D55" s="246"/>
      <c r="E55" s="246"/>
      <c r="F55" s="246"/>
      <c r="G55" s="312" t="s">
        <v>514</v>
      </c>
      <c r="H55" s="313"/>
      <c r="I55" s="321">
        <v>3097295</v>
      </c>
      <c r="J55" s="322">
        <v>74192</v>
      </c>
      <c r="K55" s="323">
        <v>23.1</v>
      </c>
      <c r="L55" s="324">
        <v>83623</v>
      </c>
      <c r="M55" s="325">
        <v>-0.9</v>
      </c>
      <c r="N55" s="326">
        <v>24</v>
      </c>
    </row>
    <row r="56" spans="1:14">
      <c r="A56" s="250"/>
      <c r="B56" s="246"/>
      <c r="C56" s="246"/>
      <c r="D56" s="246"/>
      <c r="E56" s="246"/>
      <c r="F56" s="246"/>
      <c r="G56" s="327"/>
      <c r="H56" s="328" t="s">
        <v>512</v>
      </c>
      <c r="I56" s="329">
        <v>980196</v>
      </c>
      <c r="J56" s="330">
        <v>23479</v>
      </c>
      <c r="K56" s="331">
        <v>3.9</v>
      </c>
      <c r="L56" s="332">
        <v>48787</v>
      </c>
      <c r="M56" s="333">
        <v>10</v>
      </c>
      <c r="N56" s="334">
        <v>-6.1</v>
      </c>
    </row>
    <row r="57" spans="1:14">
      <c r="A57" s="250"/>
      <c r="B57" s="246"/>
      <c r="C57" s="246"/>
      <c r="D57" s="246"/>
      <c r="E57" s="246"/>
      <c r="F57" s="246"/>
      <c r="G57" s="312" t="s">
        <v>515</v>
      </c>
      <c r="H57" s="313"/>
      <c r="I57" s="321">
        <v>4973333</v>
      </c>
      <c r="J57" s="322">
        <v>120230</v>
      </c>
      <c r="K57" s="323">
        <v>62.1</v>
      </c>
      <c r="L57" s="324">
        <v>87974</v>
      </c>
      <c r="M57" s="325">
        <v>5.2</v>
      </c>
      <c r="N57" s="326">
        <v>56.9</v>
      </c>
    </row>
    <row r="58" spans="1:14">
      <c r="A58" s="250"/>
      <c r="B58" s="246"/>
      <c r="C58" s="246"/>
      <c r="D58" s="246"/>
      <c r="E58" s="246"/>
      <c r="F58" s="246"/>
      <c r="G58" s="327"/>
      <c r="H58" s="328" t="s">
        <v>512</v>
      </c>
      <c r="I58" s="329">
        <v>1023227</v>
      </c>
      <c r="J58" s="330">
        <v>24737</v>
      </c>
      <c r="K58" s="331">
        <v>5.4</v>
      </c>
      <c r="L58" s="332">
        <v>48183</v>
      </c>
      <c r="M58" s="333">
        <v>-1.2</v>
      </c>
      <c r="N58" s="334">
        <v>6.6</v>
      </c>
    </row>
    <row r="59" spans="1:14">
      <c r="A59" s="250"/>
      <c r="B59" s="246"/>
      <c r="C59" s="246"/>
      <c r="D59" s="246"/>
      <c r="E59" s="246"/>
      <c r="F59" s="246"/>
      <c r="G59" s="312" t="s">
        <v>516</v>
      </c>
      <c r="H59" s="313"/>
      <c r="I59" s="321">
        <v>2866940</v>
      </c>
      <c r="J59" s="322">
        <v>70344</v>
      </c>
      <c r="K59" s="323">
        <v>-41.5</v>
      </c>
      <c r="L59" s="324">
        <v>65876</v>
      </c>
      <c r="M59" s="325">
        <v>-25.1</v>
      </c>
      <c r="N59" s="326">
        <v>-16.399999999999999</v>
      </c>
    </row>
    <row r="60" spans="1:14">
      <c r="A60" s="250"/>
      <c r="B60" s="246"/>
      <c r="C60" s="246"/>
      <c r="D60" s="246"/>
      <c r="E60" s="246"/>
      <c r="F60" s="246"/>
      <c r="G60" s="327"/>
      <c r="H60" s="328" t="s">
        <v>512</v>
      </c>
      <c r="I60" s="335">
        <v>1578075</v>
      </c>
      <c r="J60" s="330">
        <v>38720</v>
      </c>
      <c r="K60" s="331">
        <v>56.5</v>
      </c>
      <c r="L60" s="332">
        <v>36484</v>
      </c>
      <c r="M60" s="333">
        <v>-24.3</v>
      </c>
      <c r="N60" s="334">
        <v>80.8</v>
      </c>
    </row>
    <row r="61" spans="1:14">
      <c r="A61" s="250"/>
      <c r="B61" s="246"/>
      <c r="C61" s="246"/>
      <c r="D61" s="246"/>
      <c r="E61" s="246"/>
      <c r="F61" s="246"/>
      <c r="G61" s="312" t="s">
        <v>517</v>
      </c>
      <c r="H61" s="336"/>
      <c r="I61" s="337">
        <v>3328176</v>
      </c>
      <c r="J61" s="338">
        <v>79806</v>
      </c>
      <c r="K61" s="339">
        <v>9.3000000000000007</v>
      </c>
      <c r="L61" s="340">
        <v>78470</v>
      </c>
      <c r="M61" s="341">
        <v>0.8</v>
      </c>
      <c r="N61" s="326">
        <v>8.5</v>
      </c>
    </row>
    <row r="62" spans="1:14">
      <c r="A62" s="250"/>
      <c r="B62" s="246"/>
      <c r="C62" s="246"/>
      <c r="D62" s="246"/>
      <c r="E62" s="246"/>
      <c r="F62" s="246"/>
      <c r="G62" s="327"/>
      <c r="H62" s="328" t="s">
        <v>512</v>
      </c>
      <c r="I62" s="329">
        <v>1201371</v>
      </c>
      <c r="J62" s="330">
        <v>28801</v>
      </c>
      <c r="K62" s="331">
        <v>8.4</v>
      </c>
      <c r="L62" s="332">
        <v>43122</v>
      </c>
      <c r="M62" s="333">
        <v>0.7</v>
      </c>
      <c r="N62" s="334">
        <v>7.7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16.16</v>
      </c>
      <c r="G47" s="12">
        <v>17.920000000000002</v>
      </c>
      <c r="H47" s="12">
        <v>20.62</v>
      </c>
      <c r="I47" s="12">
        <v>27.08</v>
      </c>
      <c r="J47" s="13">
        <v>31.88</v>
      </c>
    </row>
    <row r="48" spans="2:10" ht="57.75" customHeight="1">
      <c r="B48" s="14"/>
      <c r="C48" s="1144" t="s">
        <v>4</v>
      </c>
      <c r="D48" s="1144"/>
      <c r="E48" s="1145"/>
      <c r="F48" s="15">
        <v>3.82</v>
      </c>
      <c r="G48" s="16">
        <v>5.77</v>
      </c>
      <c r="H48" s="16">
        <v>3.7</v>
      </c>
      <c r="I48" s="16">
        <v>4.75</v>
      </c>
      <c r="J48" s="17">
        <v>3.95</v>
      </c>
    </row>
    <row r="49" spans="2:10" ht="57.75" customHeight="1" thickBot="1">
      <c r="B49" s="18"/>
      <c r="C49" s="1146" t="s">
        <v>5</v>
      </c>
      <c r="D49" s="1146"/>
      <c r="E49" s="1147"/>
      <c r="F49" s="19" t="s">
        <v>524</v>
      </c>
      <c r="G49" s="20">
        <v>2.0099999999999998</v>
      </c>
      <c r="H49" s="20" t="s">
        <v>525</v>
      </c>
      <c r="I49" s="20">
        <v>6.05</v>
      </c>
      <c r="J49" s="21">
        <v>1.21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2018-02-21T01:12:48Z</cp:lastPrinted>
  <dcterms:created xsi:type="dcterms:W3CDTF">2018-01-24T05:58:00Z</dcterms:created>
  <dcterms:modified xsi:type="dcterms:W3CDTF">2018-04-17T01:30:50Z</dcterms:modified>
  <cp:category/>
</cp:coreProperties>
</file>