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86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7" i="11" l="1"/>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AM39" i="9"/>
  <c r="U39" i="9"/>
  <c r="C39" i="9"/>
  <c r="BW38" i="9"/>
  <c r="AM38" i="9"/>
  <c r="U38" i="9"/>
  <c r="C38" i="9"/>
  <c r="BW37" i="9"/>
  <c r="AM37" i="9"/>
  <c r="C37" i="9"/>
  <c r="AM36" i="9"/>
  <c r="BW35" i="9"/>
  <c r="BW36" i="9" s="1"/>
  <c r="BW34" i="9"/>
  <c r="CO34" i="9" s="1"/>
  <c r="CO35" i="9" s="1"/>
  <c r="CO36" i="9" s="1"/>
  <c r="CO37" i="9" s="1"/>
  <c r="CO38" i="9" s="1"/>
  <c r="CO39" i="9" s="1"/>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 r="BE39" i="9" s="1"/>
</calcChain>
</file>

<file path=xl/sharedStrings.xml><?xml version="1.0" encoding="utf-8"?>
<sst xmlns="http://schemas.openxmlformats.org/spreadsheetml/2006/main" count="1118" uniqueCount="592">
  <si>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</si>
  <si>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</si>
  <si>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</si>
  <si>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</si>
  <si>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</si>
  <si>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</si>
  <si>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</si>
  <si>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</si>
  <si>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</si>
  <si>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</si>
  <si>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</si>
  <si>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</si>
  <si>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</si>
  <si>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</si>
  <si>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</si>
  <si>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</si>
  <si>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</si>
  <si>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</si>
  <si>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</si>
  <si>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</si>
  <si>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</si>
  <si>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</si>
  <si>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</si>
  <si>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</si>
  <si>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</si>
  <si>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</si>
  <si>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</si>
  <si>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</si>
  <si>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</si>
  <si>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</si>
  <si>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</si>
  <si>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</si>
  <si>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</si>
  <si>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</si>
  <si>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</si>
  <si>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</si>
  <si>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</si>
  <si>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</si>
  <si>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</si>
  <si>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</si>
  <si>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</si>
  <si>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</si>
  <si>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</si>
  <si>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</si>
  <si>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</si>
  <si>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</si>
  <si>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</si>
  <si>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</si>
  <si>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</si>
  <si>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</si>
  <si>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</si>
  <si>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</si>
  <si>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</si>
  <si>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</si>
  <si>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</si>
  <si>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</si>
  <si>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</si>
  <si>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</si>
  <si>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</si>
  <si>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</si>
  <si>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</si>
  <si>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</si>
  <si>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</si>
  <si>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</si>
  <si>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</si>
  <si>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</si>
  <si>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</si>
  <si>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</si>
  <si>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</si>
  <si>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</si>
  <si>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</si>
  <si>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</si>
  <si>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</si>
  <si>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</si>
  <si>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</si>
  <si>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</si>
  <si>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</si>
  <si>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</si>
  <si>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</si>
  <si>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</si>
  <si>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</si>
  <si>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</si>
  <si>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尾道市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</si>
  <si>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</si>
  <si>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</si>
  <si>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</si>
  <si>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</si>
  <si>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</si>
  <si>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</si>
  <si>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</si>
  <si>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</si>
  <si>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</si>
  <si>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</si>
  <si>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</si>
  <si>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</si>
  <si>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</si>
  <si>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</si>
  <si>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</si>
  <si>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</si>
  <si>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</si>
  <si>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</si>
  <si>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</si>
  <si>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</si>
  <si>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</si>
  <si>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</si>
  <si>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</si>
  <si>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</si>
  <si>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</si>
  <si>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</si>
  <si>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</si>
  <si>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</si>
  <si>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</si>
  <si>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</si>
  <si>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</si>
  <si>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</si>
  <si>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</si>
  <si>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</si>
  <si>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</si>
  <si>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</si>
  <si>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</si>
  <si>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</si>
  <si>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</si>
  <si>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</si>
  <si>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</si>
  <si>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</si>
  <si>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</si>
  <si>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</si>
  <si>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</si>
  <si>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</si>
  <si>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</si>
  <si>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</si>
  <si>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</si>
  <si>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</si>
  <si>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</si>
  <si>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</si>
  <si>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</si>
  <si>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</si>
  <si>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</si>
  <si>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</si>
  <si>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</si>
  <si>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</si>
  <si>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</si>
  <si>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</si>
  <si>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</si>
  <si>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</si>
  <si>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</si>
  <si>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</si>
  <si>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</si>
  <si>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</si>
  <si>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</si>
  <si>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</si>
  <si>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</si>
  <si>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</si>
  <si>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</si>
  <si>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</si>
  <si>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</si>
  <si>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</si>
  <si>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</si>
  <si>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</si>
  <si>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</si>
  <si>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</si>
  <si>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</si>
  <si>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</si>
  <si>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</si>
  <si>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</si>
  <si>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</si>
  <si>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</si>
  <si>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</si>
  <si>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</si>
  <si>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</si>
  <si>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</si>
  <si>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</si>
  <si>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</si>
  <si>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</si>
  <si>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</si>
  <si>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</si>
  <si>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</si>
  <si>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</si>
  <si>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</si>
  <si>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</si>
  <si>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</si>
  <si>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</si>
  <si>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</si>
  <si>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</si>
  <si>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</si>
  <si>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</si>
  <si>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</si>
  <si>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</si>
  <si>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</si>
  <si>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</si>
  <si>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</si>
  <si>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</si>
  <si>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</si>
  <si>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</si>
  <si>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</si>
  <si>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</si>
  <si>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広島県尾道市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</si>
  <si>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</si>
  <si>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</si>
  <si>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</si>
  <si>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</si>
  <si>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</si>
  <si>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</si>
  <si>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</si>
  <si>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</si>
  <si>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</si>
  <si>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</si>
  <si>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</si>
  <si>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</si>
  <si>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</si>
  <si>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</si>
  <si>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</si>
  <si>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</si>
  <si>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</si>
  <si>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</si>
  <si>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</si>
  <si>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</si>
  <si>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</si>
  <si>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</si>
  <si>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</si>
  <si>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</si>
  <si>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</si>
  <si>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</si>
  <si>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</si>
  <si>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</si>
  <si>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</si>
  <si>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</si>
  <si>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</si>
  <si>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</si>
  <si>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</si>
  <si>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</si>
  <si>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</si>
  <si>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</si>
  <si>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</si>
  <si>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</si>
  <si>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</si>
  <si>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</si>
  <si>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</si>
  <si>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</si>
  <si>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</si>
  <si>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</si>
  <si>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</si>
  <si>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</si>
  <si>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</si>
  <si>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</si>
  <si>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</si>
  <si>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</si>
  <si>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</si>
  <si>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</si>
  <si>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</si>
  <si>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</si>
  <si>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</si>
  <si>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</si>
  <si>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</si>
  <si>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</si>
  <si>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</si>
  <si>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</si>
  <si>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</si>
  <si>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</si>
  <si>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</si>
  <si>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</si>
  <si>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</si>
  <si>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</si>
  <si>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</si>
  <si>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</si>
  <si>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</si>
  <si>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</si>
  <si>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</si>
  <si>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</si>
  <si>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</si>
  <si>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</si>
  <si>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</si>
  <si>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</si>
  <si>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</si>
  <si>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</si>
  <si>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</si>
  <si>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</si>
  <si>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</si>
  <si>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</si>
  <si>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</si>
  <si>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</si>
  <si>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</si>
  <si>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</si>
  <si>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</si>
  <si>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</si>
  <si>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</si>
  <si>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</si>
  <si>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</si>
  <si>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</si>
  <si>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</si>
  <si>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</si>
  <si>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</si>
  <si>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</si>
  <si>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</si>
  <si>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</si>
  <si>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</si>
  <si>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</si>
  <si>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</si>
  <si>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</si>
  <si>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</si>
  <si>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</si>
  <si>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</si>
  <si>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</si>
  <si>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</si>
  <si>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</si>
  <si>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</si>
  <si>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</si>
  <si>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</si>
  <si>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</si>
  <si>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</si>
  <si>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</si>
  <si>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</si>
  <si>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</si>
  <si>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</si>
  <si>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</si>
  <si>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</si>
  <si>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</si>
  <si>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</si>
  <si>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</si>
  <si>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</si>
  <si>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</si>
  <si>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</si>
  <si>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</si>
  <si>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</si>
  <si>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</si>
  <si>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</si>
  <si>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</si>
  <si>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</si>
  <si>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</si>
  <si>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</si>
  <si>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</si>
  <si>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</si>
  <si>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</si>
  <si>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</si>
  <si>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</si>
  <si>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</si>
  <si>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</si>
  <si>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</si>
  <si>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</si>
  <si>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</si>
  <si>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</si>
  <si>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</si>
  <si>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</si>
  <si>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</si>
  <si>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</si>
  <si>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広島県尾道市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</si>
  <si>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</si>
  <si>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</si>
  <si>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</si>
  <si>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</si>
  <si>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</si>
  <si>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</si>
  <si>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</si>
  <si>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</si>
  <si>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</si>
  <si>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</si>
  <si>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</si>
  <si>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</si>
  <si>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</si>
  <si>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</si>
  <si>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</si>
  <si>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</si>
  <si>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</si>
  <si>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</si>
  <si>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</si>
  <si>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</si>
  <si>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</si>
  <si>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夜間救急診療所事業特別会計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</si>
  <si>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</si>
  <si>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</si>
  <si>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</si>
  <si>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</si>
  <si>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</si>
  <si>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</si>
  <si>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</si>
  <si>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</si>
  <si>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</si>
  <si>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</si>
  <si>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</si>
  <si>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</si>
  <si>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</si>
  <si>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</si>
  <si>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</si>
  <si>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</si>
  <si>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</si>
  <si>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</si>
  <si>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</si>
  <si>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</si>
  <si>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</si>
  <si>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千光寺山索道事業特別会計</t>
    <phoneticPr fontId="5"/>
  </si>
  <si>
    <t>-</t>
    <phoneticPr fontId="5"/>
  </si>
  <si>
    <t>法非適用企業</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</si>
  <si>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</si>
  <si>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</si>
  <si>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</si>
  <si>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</si>
  <si>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</si>
  <si>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</si>
  <si>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</si>
  <si>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</si>
  <si>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</si>
  <si>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</si>
  <si>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</si>
  <si>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</si>
  <si>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</si>
  <si>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</si>
  <si>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</si>
  <si>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</si>
  <si>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</si>
  <si>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</si>
  <si>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</si>
  <si>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</si>
  <si>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</si>
  <si>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</si>
  <si>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</si>
  <si>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</si>
  <si>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</si>
  <si>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</si>
  <si>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</si>
  <si>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</si>
  <si>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</si>
  <si>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</si>
  <si>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</si>
  <si>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</si>
  <si>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</si>
  <si>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</si>
  <si>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</si>
  <si>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</si>
  <si>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</si>
  <si>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</si>
  <si>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</si>
  <si>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</si>
  <si>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</si>
  <si>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</si>
  <si>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</si>
  <si>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</si>
  <si>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</si>
  <si>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</si>
  <si>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</si>
  <si>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</si>
  <si>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</si>
  <si>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</si>
  <si>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</si>
  <si>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</si>
  <si>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</si>
  <si>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</si>
  <si>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</si>
  <si>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</si>
  <si>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</si>
  <si>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</si>
  <si>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</si>
  <si>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</si>
  <si>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</si>
  <si>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</si>
  <si>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</si>
  <si>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</si>
  <si>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</si>
  <si>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</si>
  <si>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</si>
  <si>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</si>
  <si>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</si>
  <si>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</si>
  <si>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</si>
  <si>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</si>
  <si>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</si>
  <si>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特定環境保全公共下水道事業特別会計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</si>
  <si>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</si>
  <si>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</si>
  <si>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</si>
  <si>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</si>
  <si>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</si>
  <si>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</si>
  <si>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</si>
  <si>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</si>
  <si>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</si>
  <si>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</si>
  <si>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</si>
  <si>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</si>
  <si>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</si>
  <si>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</si>
  <si>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</si>
  <si>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</si>
  <si>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</si>
  <si>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</si>
  <si>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</si>
  <si>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</si>
  <si>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</si>
  <si>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</si>
  <si>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</si>
  <si>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</si>
  <si>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</si>
  <si>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</si>
  <si>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</si>
  <si>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</si>
  <si>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</si>
  <si>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</si>
  <si>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</si>
  <si>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</si>
  <si>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</si>
  <si>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</si>
  <si>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</si>
  <si>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</si>
  <si>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</si>
  <si>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</si>
  <si>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</si>
  <si>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</si>
  <si>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</si>
  <si>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</si>
  <si>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</si>
  <si>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</si>
  <si>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</si>
  <si>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</si>
  <si>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</si>
  <si>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</si>
  <si>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</si>
  <si>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</si>
  <si>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</si>
  <si>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</si>
  <si>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</si>
  <si>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</si>
  <si>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</si>
  <si>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</si>
  <si>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</si>
  <si>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</si>
  <si>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</si>
  <si>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</si>
  <si>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</si>
  <si>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</si>
  <si>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</si>
  <si>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</si>
  <si>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</si>
  <si>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</si>
  <si>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</si>
  <si>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</si>
  <si>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</si>
  <si>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</si>
  <si>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</si>
  <si>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</si>
  <si>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</si>
  <si>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</si>
  <si>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</si>
  <si>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</si>
  <si>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</si>
  <si>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</si>
  <si>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</si>
  <si>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</si>
  <si>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</si>
  <si>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</si>
  <si>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</si>
  <si>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</si>
  <si>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0.86</t>
  </si>
  <si>
    <t>▲ 1.65</t>
  </si>
  <si>
    <t>病院事業会計</t>
  </si>
  <si>
    <t>水道事業会計</t>
  </si>
  <si>
    <t>一般会計</t>
  </si>
  <si>
    <t>国民健康保険事業特別会計</t>
  </si>
  <si>
    <t>介護保険事業特別会計</t>
  </si>
  <si>
    <t>後期高齢者医療事業特別会計</t>
  </si>
  <si>
    <t>港湾事業特別会計</t>
  </si>
  <si>
    <t>駐車場事業特別会計</t>
  </si>
  <si>
    <t>その他会計（赤字）</t>
  </si>
  <si>
    <t>その他会計（黒字）</t>
  </si>
  <si>
    <t>尾道ウォーターフロント開発</t>
    <rPh sb="0" eb="2">
      <t>オノミチ</t>
    </rPh>
    <rPh sb="11" eb="13">
      <t>カイハツ</t>
    </rPh>
    <phoneticPr fontId="2"/>
  </si>
  <si>
    <t>尾道駅前都市開発</t>
    <rPh sb="0" eb="2">
      <t>オノミチ</t>
    </rPh>
    <rPh sb="2" eb="4">
      <t>エキマエ</t>
    </rPh>
    <rPh sb="4" eb="6">
      <t>トシ</t>
    </rPh>
    <rPh sb="6" eb="8">
      <t>カイハツ</t>
    </rPh>
    <phoneticPr fontId="2"/>
  </si>
  <si>
    <t>尾道観光協会</t>
    <rPh sb="0" eb="2">
      <t>オノミチ</t>
    </rPh>
    <rPh sb="2" eb="4">
      <t>カンコウ</t>
    </rPh>
    <rPh sb="4" eb="6">
      <t>キョウカイ</t>
    </rPh>
    <phoneticPr fontId="2"/>
  </si>
  <si>
    <t>平山郁夫美術館</t>
    <rPh sb="0" eb="2">
      <t>ヒラヤマ</t>
    </rPh>
    <rPh sb="2" eb="4">
      <t>イクオ</t>
    </rPh>
    <rPh sb="4" eb="7">
      <t>ビジュツカン</t>
    </rPh>
    <phoneticPr fontId="2"/>
  </si>
  <si>
    <t>おのみちバス</t>
  </si>
  <si>
    <t>公立大学法人尾道市立大学</t>
    <rPh sb="0" eb="2">
      <t>コウリツ</t>
    </rPh>
    <rPh sb="2" eb="4">
      <t>ダイガク</t>
    </rPh>
    <rPh sb="4" eb="6">
      <t>ホウジン</t>
    </rPh>
    <rPh sb="6" eb="8">
      <t>オノミチ</t>
    </rPh>
    <rPh sb="8" eb="10">
      <t>シリツ</t>
    </rPh>
    <rPh sb="10" eb="12">
      <t>ダイガク</t>
    </rPh>
    <phoneticPr fontId="2"/>
  </si>
  <si>
    <t>甲世衛生組合</t>
    <rPh sb="0" eb="1">
      <t>コウ</t>
    </rPh>
    <rPh sb="1" eb="2">
      <t>ヨ</t>
    </rPh>
    <rPh sb="2" eb="4">
      <t>エイセイ</t>
    </rPh>
    <rPh sb="4" eb="6">
      <t>クミアイ</t>
    </rPh>
    <phoneticPr fontId="2"/>
  </si>
  <si>
    <t>後期高齢者医療広域連合（一般会計）</t>
    <rPh sb="0" eb="2">
      <t>コウキ</t>
    </rPh>
    <rPh sb="2" eb="4">
      <t>コウレイ</t>
    </rPh>
    <rPh sb="4" eb="5">
      <t>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</si>
  <si>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4">
      <t>コウレイ</t>
    </rPh>
    <rPh sb="4" eb="5">
      <t>シャ</t>
    </rPh>
    <rPh sb="5" eb="7">
      <t>イリョウ</t>
    </rPh>
    <rPh sb="7" eb="9">
      <t>コウイキ</t>
    </rPh>
    <rPh sb="9" eb="11">
      <t>レンゴウ</t>
    </rPh>
    <rPh sb="12" eb="14">
      <t>トクベツ</t>
    </rPh>
    <rPh sb="14" eb="16">
      <t>カイケイ</t>
    </rPh>
    <phoneticPr fontId="2"/>
  </si>
  <si>
    <t>-</t>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</si>
  <si>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</si>
  <si>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</si>
  <si>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</si>
  <si>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</si>
  <si>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</si>
  <si>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</si>
  <si>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</si>
  <si>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</si>
  <si>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</si>
  <si>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</si>
  <si>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</si>
  <si>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</si>
  <si>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実質公債費比率、将来負担比率ともに低下している。
　これは、投資的な事業の抑制などに伴う借入金の減少に加え、交付税措置率の高い合併特例債の借入が増加し、基準財政需要額算入公債費が増加していることや、職員数減による退職手当負担見込額が減少していることなどによるものである。
　今後、大型建設事業が集中することから数値の上昇が見込まれるが、建設事業の事業規模を精査し、借入金の抑制を図り、引き続き財政の健全化に努めていく必要がある。
　</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</si>
  <si>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</si>
  <si>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</si>
  <si>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</si>
  <si>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</si>
  <si>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前年度数値をみると、類似団体と比較して将来負担比率は22.7ポイント、有形固定資産減価償却率は8.3ポイント高くなっている。
　これは、類似団体比較で既存施設の更新の必要度が高くなっている一方、それに耐えうる財政的な余裕が比較的低いことを示している。
　公共施設等総合管理計画の推進により、施設の総量抑制に取り組んでいく必要がある。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</si>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</sst>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37708</c:v>
                </c:pt>
                <c:pt idx="1">
                  <c:v>51910</c:v>
                </c:pt>
                <c:pt idx="2">
                  <c:v>66357</c:v>
                </c:pt>
                <c:pt idx="3">
                  <c:v>41391</c:v>
                </c:pt>
                <c:pt idx="4">
                  <c:v>46431</c:v>
                </c:pt>
              </c:numCache>
            </c:numRef>
          </c:val>
          <c:smooth val="0"/>
        </c:ser>
        <c:dLbls>
          <c:showLegendKey val="0"/>
          <c:showVal val="0"/>
          <c:showCatName val="0"/>
          <c:showSerName val="0"/>
          <c:showPercent val="0"/>
          <c:showBubbleSize val="0"/>
        </c:dLbls>
        <c:marker val="1"/>
        <c:smooth val="0"/>
        <c:axId val="119808384"/>
        <c:axId val="119809920"/>
      </c:lineChart>
      <c:catAx>
        <c:axId val="119808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09920"/>
        <c:crosses val="autoZero"/>
        <c:auto val="1"/>
        <c:lblAlgn val="ctr"/>
        <c:lblOffset val="100"/>
        <c:tickLblSkip val="1"/>
        <c:tickMarkSkip val="1"/>
        <c:noMultiLvlLbl val="0"/>
      </c:catAx>
      <c:valAx>
        <c:axId val="1198099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08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0.57999999999999996</c:v>
                </c:pt>
                <c:pt idx="1">
                  <c:v>2.64</c:v>
                </c:pt>
                <c:pt idx="2">
                  <c:v>2.2799999999999998</c:v>
                </c:pt>
                <c:pt idx="3">
                  <c:v>2.73</c:v>
                </c:pt>
                <c:pt idx="4">
                  <c:v>1.62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11.45</c:v>
                </c:pt>
                <c:pt idx="1">
                  <c:v>11.73</c:v>
                </c:pt>
                <c:pt idx="2">
                  <c:v>13.1</c:v>
                </c:pt>
                <c:pt idx="3">
                  <c:v>14.32</c:v>
                </c:pt>
                <c:pt idx="4">
                  <c:v>13.78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9589504"/>
        <c:axId val="131465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-0.86</c:v>
                </c:pt>
                <c:pt idx="1">
                  <c:v>2.5299999999999998</c:v>
                </c:pt>
                <c:pt idx="2">
                  <c:v>0.91</c:v>
                </c:pt>
                <c:pt idx="3">
                  <c:v>1.65</c:v>
                </c:pt>
                <c:pt idx="4">
                  <c:v>-1.65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9589504"/>
        <c:axId val="131465216"/>
      </c:lineChart>
      <c:catAx>
        <c:axId val="13958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465216"/>
        <c:crosses val="autoZero"/>
        <c:auto val="1"/>
        <c:lblAlgn val="ctr"/>
        <c:lblOffset val="100"/>
        <c:tickLblSkip val="1"/>
        <c:tickMarkSkip val="1"/>
        <c:noMultiLvlLbl val="0"/>
      </c:catAx>
      <c:valAx>
        <c:axId val="13146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8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港湾事業特別会計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0.11</c:v>
                </c:pt>
                <c:pt idx="4">
                  <c:v>#N/A</c:v>
                </c:pt>
                <c:pt idx="5">
                  <c:v>0.11</c:v>
                </c:pt>
                <c:pt idx="6">
                  <c:v>#N/A</c:v>
                </c:pt>
                <c:pt idx="7">
                  <c:v>0.11</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0.12</c:v>
                </c:pt>
                <c:pt idx="2">
                  <c:v>#N/A</c:v>
                </c:pt>
                <c:pt idx="3">
                  <c:v>0.01</c:v>
                </c:pt>
                <c:pt idx="4">
                  <c:v>#N/A</c:v>
                </c:pt>
                <c:pt idx="5">
                  <c:v>0.32</c:v>
                </c:pt>
                <c:pt idx="6">
                  <c:v>#N/A</c:v>
                </c:pt>
                <c:pt idx="7">
                  <c:v>0.57999999999999996</c:v>
                </c:pt>
                <c:pt idx="8">
                  <c:v>#N/A</c:v>
                </c:pt>
                <c:pt idx="9">
                  <c:v>0.98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1.0900000000000001</c:v>
                </c:pt>
                <c:pt idx="2">
                  <c:v>#N/A</c:v>
                </c:pt>
                <c:pt idx="3">
                  <c:v>1.24</c:v>
                </c:pt>
                <c:pt idx="4">
                  <c:v>#N/A</c:v>
                </c:pt>
                <c:pt idx="5">
                  <c:v>0.67</c:v>
                </c:pt>
                <c:pt idx="6">
                  <c:v>#N/A</c:v>
                </c:pt>
                <c:pt idx="7">
                  <c:v>0.41</c:v>
                </c:pt>
                <c:pt idx="8">
                  <c:v>#N/A</c:v>
                </c:pt>
                <c:pt idx="9">
                  <c:v>1.1599999999999999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0.56000000000000005</c:v>
                </c:pt>
                <c:pt idx="2">
                  <c:v>#N/A</c:v>
                </c:pt>
                <c:pt idx="3">
                  <c:v>2.61</c:v>
                </c:pt>
                <c:pt idx="4">
                  <c:v>#N/A</c:v>
                </c:pt>
                <c:pt idx="5">
                  <c:v>2.25</c:v>
                </c:pt>
                <c:pt idx="6">
                  <c:v>#N/A</c:v>
                </c:pt>
                <c:pt idx="7">
                  <c:v>2.67</c:v>
                </c:pt>
                <c:pt idx="8">
                  <c:v>#N/A</c:v>
                </c:pt>
                <c:pt idx="9">
                  <c:v>1.55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6.91</c:v>
                </c:pt>
                <c:pt idx="2">
                  <c:v>#N/A</c:v>
                </c:pt>
                <c:pt idx="3">
                  <c:v>7.31</c:v>
                </c:pt>
                <c:pt idx="4">
                  <c:v>#N/A</c:v>
                </c:pt>
                <c:pt idx="5">
                  <c:v>7.79</c:v>
                </c:pt>
                <c:pt idx="6">
                  <c:v>#N/A</c:v>
                </c:pt>
                <c:pt idx="7">
                  <c:v>8.43</c:v>
                </c:pt>
                <c:pt idx="8">
                  <c:v>#N/A</c:v>
                </c:pt>
                <c:pt idx="9">
                  <c:v>8.69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c:v>
                </c:pt>
                <c:pt idx="2">
                  <c:v>#N/A</c:v>
                </c:pt>
                <c:pt idx="3">
                  <c:v>13.33</c:v>
                </c:pt>
                <c:pt idx="4">
                  <c:v>#N/A</c:v>
                </c:pt>
                <c:pt idx="5">
                  <c:v>13.39</c:v>
                </c:pt>
                <c:pt idx="6">
                  <c:v>#N/A</c:v>
                </c:pt>
                <c:pt idx="7">
                  <c:v>14.77</c:v>
                </c:pt>
                <c:pt idx="8">
                  <c:v>#N/A</c:v>
                </c:pt>
                <c:pt idx="9">
                  <c:v>15.97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647360"/>
        <c:axId val="131648896"/>
      </c:barChart>
      <c:catAx>
        <c:axId val="13164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648896"/>
        <c:crosses val="autoZero"/>
        <c:auto val="1"/>
        <c:lblAlgn val="ctr"/>
        <c:lblOffset val="100"/>
        <c:tickLblSkip val="1"/>
        <c:tickMarkSkip val="1"/>
        <c:noMultiLvlLbl val="0"/>
      </c:catAx>
      <c:valAx>
        <c:axId val="13164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47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6208</c:v>
                </c:pt>
                <c:pt idx="5">
                  <c:v>6259</c:v>
                </c:pt>
                <c:pt idx="8">
                  <c:v>6426</c:v>
                </c:pt>
                <c:pt idx="11">
                  <c:v>6194</c:v>
                </c:pt>
                <c:pt idx="14">
                  <c:v>6200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1311</c:v>
                </c:pt>
                <c:pt idx="3">
                  <c:v>1324</c:v>
                </c:pt>
                <c:pt idx="6">
                  <c:v>1253</c:v>
                </c:pt>
                <c:pt idx="9">
                  <c:v>1186</c:v>
                </c:pt>
                <c:pt idx="12">
                  <c:v>1155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7651</c:v>
                </c:pt>
                <c:pt idx="3">
                  <c:v>7652</c:v>
                </c:pt>
                <c:pt idx="6">
                  <c:v>7565</c:v>
                </c:pt>
                <c:pt idx="9">
                  <c:v>7132</c:v>
                </c:pt>
                <c:pt idx="12">
                  <c:v>7033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700224"/>
        <c:axId val="13170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2758</c:v>
                </c:pt>
                <c:pt idx="2">
                  <c:v>#N/A</c:v>
                </c:pt>
                <c:pt idx="3">
                  <c:v>#N/A</c:v>
                </c:pt>
                <c:pt idx="4">
                  <c:v>2717</c:v>
                </c:pt>
                <c:pt idx="5">
                  <c:v>#N/A</c:v>
                </c:pt>
                <c:pt idx="6">
                  <c:v>#N/A</c:v>
                </c:pt>
                <c:pt idx="7">
                  <c:v>2392</c:v>
                </c:pt>
                <c:pt idx="8">
                  <c:v>#N/A</c:v>
                </c:pt>
                <c:pt idx="9">
                  <c:v>#N/A</c:v>
                </c:pt>
                <c:pt idx="10">
                  <c:v>2124</c:v>
                </c:pt>
                <c:pt idx="11">
                  <c:v>#N/A</c:v>
                </c:pt>
                <c:pt idx="12">
                  <c:v>#N/A</c:v>
                </c:pt>
                <c:pt idx="13">
                  <c:v>1988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700224"/>
        <c:axId val="131702144"/>
      </c:lineChart>
      <c:catAx>
        <c:axId val="13170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702144"/>
        <c:crosses val="autoZero"/>
        <c:auto val="1"/>
        <c:lblAlgn val="ctr"/>
        <c:lblOffset val="100"/>
        <c:tickLblSkip val="1"/>
        <c:tickMarkSkip val="1"/>
        <c:noMultiLvlLbl val="0"/>
      </c:catAx>
      <c:valAx>
        <c:axId val="13170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0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50499</c:v>
                </c:pt>
                <c:pt idx="5">
                  <c:v>51681</c:v>
                </c:pt>
                <c:pt idx="8">
                  <c:v>53891</c:v>
                </c:pt>
                <c:pt idx="11">
                  <c:v>54210</c:v>
                </c:pt>
                <c:pt idx="14">
                  <c:v>53734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13818</c:v>
                </c:pt>
                <c:pt idx="5">
                  <c:v>12688</c:v>
                </c:pt>
                <c:pt idx="8">
                  <c:v>12048</c:v>
                </c:pt>
                <c:pt idx="11">
                  <c:v>11980</c:v>
                </c:pt>
                <c:pt idx="14">
                  <c:v>11996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11808</c:v>
                </c:pt>
                <c:pt idx="5">
                  <c:v>12325</c:v>
                </c:pt>
                <c:pt idx="8">
                  <c:v>13678</c:v>
                </c:pt>
                <c:pt idx="11">
                  <c:v>15342</c:v>
                </c:pt>
                <c:pt idx="14">
                  <c:v>14823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12081</c:v>
                </c:pt>
                <c:pt idx="3">
                  <c:v>12001</c:v>
                </c:pt>
                <c:pt idx="6">
                  <c:v>11214</c:v>
                </c:pt>
                <c:pt idx="9">
                  <c:v>10765</c:v>
                </c:pt>
                <c:pt idx="12">
                  <c:v>10753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15090</c:v>
                </c:pt>
                <c:pt idx="3">
                  <c:v>15059</c:v>
                </c:pt>
                <c:pt idx="6">
                  <c:v>14772</c:v>
                </c:pt>
                <c:pt idx="9">
                  <c:v>14756</c:v>
                </c:pt>
                <c:pt idx="12">
                  <c:v>14553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68465</c:v>
                </c:pt>
                <c:pt idx="3">
                  <c:v>67954</c:v>
                </c:pt>
                <c:pt idx="6">
                  <c:v>69139</c:v>
                </c:pt>
                <c:pt idx="9">
                  <c:v>67909</c:v>
                </c:pt>
                <c:pt idx="12">
                  <c:v>66149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551616"/>
        <c:axId val="131553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19511</c:v>
                </c:pt>
                <c:pt idx="2">
                  <c:v>#N/A</c:v>
                </c:pt>
                <c:pt idx="3">
                  <c:v>#N/A</c:v>
                </c:pt>
                <c:pt idx="4">
                  <c:v>18320</c:v>
                </c:pt>
                <c:pt idx="5">
                  <c:v>#N/A</c:v>
                </c:pt>
                <c:pt idx="6">
                  <c:v>#N/A</c:v>
                </c:pt>
                <c:pt idx="7">
                  <c:v>15508</c:v>
                </c:pt>
                <c:pt idx="8">
                  <c:v>#N/A</c:v>
                </c:pt>
                <c:pt idx="9">
                  <c:v>#N/A</c:v>
                </c:pt>
                <c:pt idx="10">
                  <c:v>11899</c:v>
                </c:pt>
                <c:pt idx="11">
                  <c:v>#N/A</c:v>
                </c:pt>
                <c:pt idx="12">
                  <c:v>#N/A</c:v>
                </c:pt>
                <c:pt idx="13">
                  <c:v>10902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551616"/>
        <c:axId val="131553536"/>
      </c:lineChart>
      <c:catAx>
        <c:axId val="13155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553536"/>
        <c:crosses val="autoZero"/>
        <c:auto val="1"/>
        <c:lblAlgn val="ctr"/>
        <c:lblOffset val="100"/>
        <c:tickLblSkip val="1"/>
        <c:tickMarkSkip val="1"/>
        <c:noMultiLvlLbl val="0"/>
      </c:catAx>
      <c:valAx>
        <c:axId val="13155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5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62.8</c:v>
                </c:pt>
              </c:numCache>
            </c:numRef>
          </c:xVal>
          <c:yVal>
            <c:numRef>
              <c:f>公会計指標分析・財政指標組合せ分析表!$K$51:$O$51</c:f>
              <c:numCache>
                <c:formatCode>#,##0.0;"▲ "#,##0.0</c:formatCode>
                <c:ptCount val="5"/>
                <c:pt idx="3">
                  <c:v>38.5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15.8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5156736"/>
        <c:axId val="145035648"/>
      </c:scatterChart>
      <c:valAx>
        <c:axId val="145156736"/>
        <c:scaling>
          <c:orientation val="minMax"/>
          <c:max val="63.5"/>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035648"/>
        <c:crosses val="autoZero"/>
        <c:crossBetween val="midCat"/>
      </c:valAx>
      <c:valAx>
        <c:axId val="145035648"/>
        <c:scaling>
          <c:orientation val="minMax"/>
          <c:max val="43"/>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156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484128095479173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9</c:v>
                </c:pt>
                <c:pt idx="2">
                  <c:v>8.4</c:v>
                </c:pt>
                <c:pt idx="3">
                  <c:v>7.7</c:v>
                </c:pt>
                <c:pt idx="4">
                  <c:v>7</c:v>
                </c:pt>
              </c:numCache>
            </c:numRef>
          </c:xVal>
          <c:yVal>
            <c:numRef>
              <c:f>公会計指標分析・財政指標組合せ分析表!$K$73:$O$73</c:f>
              <c:numCache>
                <c:formatCode>#,##0.0;"▲ "#,##0.0</c:formatCode>
                <c:ptCount val="5"/>
                <c:pt idx="0">
                  <c:v>63.1</c:v>
                </c:pt>
                <c:pt idx="1">
                  <c:v>58.6</c:v>
                </c:pt>
                <c:pt idx="2">
                  <c:v>50.2</c:v>
                </c:pt>
                <c:pt idx="3">
                  <c:v>38.5</c:v>
                </c:pt>
                <c:pt idx="4">
                  <c:v>35.5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2.856964356883570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4967936"/>
        <c:axId val="145056128"/>
      </c:scatterChart>
      <c:valAx>
        <c:axId val="144967936"/>
        <c:scaling>
          <c:orientation val="minMax"/>
          <c:max val="9.6999999999999993"/>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056128"/>
        <c:crosses val="autoZero"/>
        <c:crossBetween val="midCat"/>
      </c:valAx>
      <c:valAx>
        <c:axId val="145056128"/>
        <c:scaling>
          <c:orientation val="minMax"/>
          <c:max val="7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967936"/>
        <c:crosses val="autoZero"/>
        <c:crossBetween val="midCat"/>
        <c:majorUnit val="9.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建設事業の抑制により償還額が減少傾向にあることに加え、近年、交付税措置率の高い合併特例債の借入が増加しており、基準財政需要額に算入される公債費が増加して実質公債費が減少している。</a:t>
          </a:r>
        </a:p>
        <a:p>
          <a:r>
            <a:rPr kumimoji="1" lang="ja-JP" altLang="en-US" sz="1400">
              <a:latin typeface="ＭＳ ゴシック" pitchFamily="49" charset="-128"/>
              <a:ea typeface="ＭＳ ゴシック" pitchFamily="49" charset="-128"/>
            </a:rPr>
            <a:t>　今後は、大規模建設事業が集中することから、実質公債費比率が悪化傾向となることが見込まれるが、建設事業の適正な事業規模を精査し、借入額の抑制を図ることにより、財政の健全化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財政調整基金や地域福祉基金の残高減などによる充当可能財源等の減があるものの、地方債の現在高がこれを上回って減となったことから、将来負担比率は減少した。</a:t>
          </a:r>
        </a:p>
        <a:p>
          <a:r>
            <a:rPr kumimoji="1" lang="ja-JP" altLang="en-US" sz="1400">
              <a:latin typeface="ＭＳ ゴシック" pitchFamily="49" charset="-128"/>
              <a:ea typeface="ＭＳ ゴシック" pitchFamily="49" charset="-128"/>
            </a:rPr>
            <a:t>　今後、大規模建設事業が集中することから、将来への負担が軽減されるよう、建設事業の見直し等を行い、財政規律の確保に努める必要がある。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前年度数値を見ると、類似団体と比較して有形固定資産減価償却率が</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ポイント高く、有形固定資産の老朽化が進んでいる。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固定資産台帳の施設別の詳細分析を行うことにより、将来的に必要となる施設更新費用の推計や更新時期の平準化、総量抑制などを行っていく必要がある。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2" name="直線コネクタ 61"/>
        <xdr:cNvCxnSpPr/>
      </xdr:nvCxnSpPr>
      <xdr:spPr>
        <a:xfrm flipV="1">
          <a:off x="4760595" y="476783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3" name="有形固定資産減価償却率最小値テキスト"/>
        <xdr:cNvSpPr txBox="1"/>
      </xdr:nvSpPr>
      <xdr:spPr>
        <a:xfrm>
          <a:off x="4813300" y="56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64" name="直線コネクタ 63"/>
        <xdr:cNvCxnSpPr/>
      </xdr:nvCxnSpPr>
      <xdr:spPr>
        <a:xfrm>
          <a:off x="4673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65" name="有形固定資産減価償却率最大値テキスト"/>
        <xdr:cNvSpPr txBox="1"/>
      </xdr:nvSpPr>
      <xdr:spPr>
        <a:xfrm>
          <a:off x="4813300" y="454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66" name="直線コネクタ 65"/>
        <xdr:cNvCxnSpPr/>
      </xdr:nvCxnSpPr>
      <xdr:spPr>
        <a:xfrm>
          <a:off x="4673600" y="476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86123</xdr:rowOff>
    </xdr:from>
    <xdr:ext cx="405111" cy="259045"/>
    <xdr:sp macro="" textlink="">
      <xdr:nvSpPr>
        <xdr:cNvPr id="67" name="有形固定資産減価償却率平均値テキスト"/>
        <xdr:cNvSpPr txBox="1"/>
      </xdr:nvSpPr>
      <xdr:spPr>
        <a:xfrm>
          <a:off x="4813300" y="5058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107696</xdr:rowOff>
    </xdr:from>
    <xdr:to>
      <xdr:col>3</xdr:col>
      <xdr:colOff>1222375</xdr:colOff>
      <xdr:row>30</xdr:row>
      <xdr:rowOff>37846</xdr:rowOff>
    </xdr:to>
    <xdr:sp macro="" textlink="">
      <xdr:nvSpPr>
        <xdr:cNvPr id="68" name="フローチャート : 判断 67"/>
        <xdr:cNvSpPr/>
      </xdr:nvSpPr>
      <xdr:spPr>
        <a:xfrm>
          <a:off x="4711700" y="507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69" name="フローチャート : 判断 68"/>
        <xdr:cNvSpPr/>
      </xdr:nvSpPr>
      <xdr:spPr>
        <a:xfrm>
          <a:off x="4000500" y="52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63246</xdr:rowOff>
    </xdr:from>
    <xdr:to>
      <xdr:col>3</xdr:col>
      <xdr:colOff>511175</xdr:colOff>
      <xdr:row>28</xdr:row>
      <xdr:rowOff>164846</xdr:rowOff>
    </xdr:to>
    <xdr:sp macro="" textlink="">
      <xdr:nvSpPr>
        <xdr:cNvPr id="75" name="円/楕円 74"/>
        <xdr:cNvSpPr/>
      </xdr:nvSpPr>
      <xdr:spPr>
        <a:xfrm>
          <a:off x="4000500" y="486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17</xdr:rowOff>
    </xdr:from>
    <xdr:ext cx="405111" cy="259045"/>
    <xdr:sp macro="" textlink="">
      <xdr:nvSpPr>
        <xdr:cNvPr id="76" name="n_1aveValue有形固定資産減価償却率"/>
        <xdr:cNvSpPr txBox="1"/>
      </xdr:nvSpPr>
      <xdr:spPr>
        <a:xfrm>
          <a:off x="3836043" y="531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9923</xdr:rowOff>
    </xdr:from>
    <xdr:ext cx="405111" cy="259045"/>
    <xdr:sp macro="" textlink="">
      <xdr:nvSpPr>
        <xdr:cNvPr id="77" name="n_1mainValue有形固定資産減価償却率"/>
        <xdr:cNvSpPr txBox="1"/>
      </xdr:nvSpPr>
      <xdr:spPr>
        <a:xfrm>
          <a:off x="3836043" y="463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5" name="正方形/長方形 84"/>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6" name="正方形/長方形 85"/>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122699</xdr:rowOff>
    </xdr:from>
    <xdr:ext cx="405111" cy="259045"/>
    <xdr:sp macro="" textlink="">
      <xdr:nvSpPr>
        <xdr:cNvPr id="60" name="【道路】&#10;有形固定資産減価償却率平均値テキスト"/>
        <xdr:cNvSpPr txBox="1"/>
      </xdr:nvSpPr>
      <xdr:spPr>
        <a:xfrm>
          <a:off x="4724400" y="663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119126</xdr:rowOff>
    </xdr:from>
    <xdr:to>
      <xdr:col>5</xdr:col>
      <xdr:colOff>409575</xdr:colOff>
      <xdr:row>38</xdr:row>
      <xdr:rowOff>49276</xdr:rowOff>
    </xdr:to>
    <xdr:sp macro="" textlink="">
      <xdr:nvSpPr>
        <xdr:cNvPr id="68" name="円/楕円 67"/>
        <xdr:cNvSpPr/>
      </xdr:nvSpPr>
      <xdr:spPr>
        <a:xfrm>
          <a:off x="3746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72407</xdr:rowOff>
    </xdr:from>
    <xdr:ext cx="405111" cy="259045"/>
    <xdr:sp macro="" textlink="">
      <xdr:nvSpPr>
        <xdr:cNvPr id="69" name="n_1aveValue【道路】&#10;有形固定資産減価償却率"/>
        <xdr:cNvSpPr txBox="1"/>
      </xdr:nvSpPr>
      <xdr:spPr>
        <a:xfrm>
          <a:off x="3582043"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65803</xdr:rowOff>
    </xdr:from>
    <xdr:ext cx="405111" cy="259045"/>
    <xdr:sp macro="" textlink="">
      <xdr:nvSpPr>
        <xdr:cNvPr id="70" name="n_1mainValue【道路】&#10;有形固定資産減価償却率"/>
        <xdr:cNvSpPr txBox="1"/>
      </xdr:nvSpPr>
      <xdr:spPr>
        <a:xfrm>
          <a:off x="3582043" y="62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4" name="直線コネクタ 93"/>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5"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6" name="直線コネクタ 95"/>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97"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98" name="直線コネクタ 97"/>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92676</xdr:rowOff>
    </xdr:from>
    <xdr:ext cx="469744" cy="259045"/>
    <xdr:sp macro="" textlink="">
      <xdr:nvSpPr>
        <xdr:cNvPr id="99" name="【道路】&#10;一人当たり延長平均値テキスト"/>
        <xdr:cNvSpPr txBox="1"/>
      </xdr:nvSpPr>
      <xdr:spPr>
        <a:xfrm>
          <a:off x="10566400" y="64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0" name="フローチャート : 判断 99"/>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1" name="フローチャート : 判断 100"/>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118288</xdr:rowOff>
    </xdr:from>
    <xdr:to>
      <xdr:col>14</xdr:col>
      <xdr:colOff>79375</xdr:colOff>
      <xdr:row>38</xdr:row>
      <xdr:rowOff>48437</xdr:rowOff>
    </xdr:to>
    <xdr:sp macro="" textlink="">
      <xdr:nvSpPr>
        <xdr:cNvPr id="107" name="円/楕円 106"/>
        <xdr:cNvSpPr/>
      </xdr:nvSpPr>
      <xdr:spPr>
        <a:xfrm>
          <a:off x="9588500" y="6461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97782</xdr:rowOff>
    </xdr:from>
    <xdr:ext cx="469744" cy="259045"/>
    <xdr:sp macro="" textlink="">
      <xdr:nvSpPr>
        <xdr:cNvPr id="108" name="n_1aveValue【道路】&#10;一人当たり延長"/>
        <xdr:cNvSpPr txBox="1"/>
      </xdr:nvSpPr>
      <xdr:spPr>
        <a:xfrm>
          <a:off x="93917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64965</xdr:rowOff>
    </xdr:from>
    <xdr:ext cx="469744" cy="259045"/>
    <xdr:sp macro="" textlink="">
      <xdr:nvSpPr>
        <xdr:cNvPr id="109" name="n_1mainValue【道路】&#10;一人当たり延長"/>
        <xdr:cNvSpPr txBox="1"/>
      </xdr:nvSpPr>
      <xdr:spPr>
        <a:xfrm>
          <a:off x="9391727" y="623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34" name="直線コネクタ 133"/>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35"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36" name="直線コネクタ 135"/>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37"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38" name="直線コネクタ 137"/>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125747</xdr:rowOff>
    </xdr:from>
    <xdr:ext cx="405111" cy="259045"/>
    <xdr:sp macro="" textlink="">
      <xdr:nvSpPr>
        <xdr:cNvPr id="139" name="【橋りょう・トンネル】&#10;有形固定資産減価償却率平均値テキスト"/>
        <xdr:cNvSpPr txBox="1"/>
      </xdr:nvSpPr>
      <xdr:spPr>
        <a:xfrm>
          <a:off x="47244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0" name="フローチャート : 判断 13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1" name="フローチャート : 判断 140"/>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147" name="円/楕円 146"/>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110507</xdr:rowOff>
    </xdr:from>
    <xdr:ext cx="405111" cy="259045"/>
    <xdr:sp macro="" textlink="">
      <xdr:nvSpPr>
        <xdr:cNvPr id="148" name="n_1aveValue【橋りょう・トンネル】&#10;有形固定資産減価償却率"/>
        <xdr:cNvSpPr txBox="1"/>
      </xdr:nvSpPr>
      <xdr:spPr>
        <a:xfrm>
          <a:off x="3582043"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162577</xdr:rowOff>
    </xdr:from>
    <xdr:ext cx="405111" cy="259045"/>
    <xdr:sp macro="" textlink="">
      <xdr:nvSpPr>
        <xdr:cNvPr id="149" name="n_1mainValue【橋りょう・トンネル】&#10;有形固定資産減価償却率"/>
        <xdr:cNvSpPr txBox="1"/>
      </xdr:nvSpPr>
      <xdr:spPr>
        <a:xfrm>
          <a:off x="3582043"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5" name="テキスト ボックス 16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7" name="テキスト ボックス 16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75" name="直線コネクタ 174"/>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76"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77" name="直線コネクタ 176"/>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78"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79" name="直線コネクタ 178"/>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110618</xdr:rowOff>
    </xdr:from>
    <xdr:ext cx="599010" cy="259045"/>
    <xdr:sp macro="" textlink="">
      <xdr:nvSpPr>
        <xdr:cNvPr id="180" name="【橋りょう・トンネル】&#10;一人当たり有形固定資産（償却資産）額平均値テキスト"/>
        <xdr:cNvSpPr txBox="1"/>
      </xdr:nvSpPr>
      <xdr:spPr>
        <a:xfrm>
          <a:off x="10566400" y="10054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81" name="フローチャート : 判断 180"/>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82" name="フローチャート : 判断 181"/>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38387</xdr:rowOff>
    </xdr:from>
    <xdr:to>
      <xdr:col>14</xdr:col>
      <xdr:colOff>79375</xdr:colOff>
      <xdr:row>61</xdr:row>
      <xdr:rowOff>139987</xdr:rowOff>
    </xdr:to>
    <xdr:sp macro="" textlink="">
      <xdr:nvSpPr>
        <xdr:cNvPr id="188" name="円/楕円 187"/>
        <xdr:cNvSpPr/>
      </xdr:nvSpPr>
      <xdr:spPr>
        <a:xfrm>
          <a:off x="9588500" y="104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78836</xdr:rowOff>
    </xdr:from>
    <xdr:ext cx="599010" cy="259045"/>
    <xdr:sp macro="" textlink="">
      <xdr:nvSpPr>
        <xdr:cNvPr id="189" name="n_1aveValue【橋りょう・トンネル】&#10;一人当たり有形固定資産（償却資産）額"/>
        <xdr:cNvSpPr txBox="1"/>
      </xdr:nvSpPr>
      <xdr:spPr>
        <a:xfrm>
          <a:off x="9327094"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434486</xdr:colOff>
      <xdr:row>61</xdr:row>
      <xdr:rowOff>131114</xdr:rowOff>
    </xdr:from>
    <xdr:ext cx="534377" cy="259045"/>
    <xdr:sp macro="" textlink="">
      <xdr:nvSpPr>
        <xdr:cNvPr id="190" name="n_1mainValue【橋りょう・トンネル】&#10;一人当たり有形固定資産（償却資産）額"/>
        <xdr:cNvSpPr txBox="1"/>
      </xdr:nvSpPr>
      <xdr:spPr>
        <a:xfrm>
          <a:off x="9359411" y="105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3" name="テキスト ボックス 21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17" name="直線コネクタ 216"/>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18"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19" name="直線コネクタ 218"/>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20"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21" name="直線コネクタ 220"/>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146975</xdr:rowOff>
    </xdr:from>
    <xdr:ext cx="405111" cy="259045"/>
    <xdr:sp macro="" textlink="">
      <xdr:nvSpPr>
        <xdr:cNvPr id="222" name="【公営住宅】&#10;有形固定資産減価償却率平均値テキスト"/>
        <xdr:cNvSpPr txBox="1"/>
      </xdr:nvSpPr>
      <xdr:spPr>
        <a:xfrm>
          <a:off x="4724400" y="1369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23" name="フローチャート : 判断 222"/>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24" name="フローチャート : 判断 223"/>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147320</xdr:rowOff>
    </xdr:from>
    <xdr:to>
      <xdr:col>5</xdr:col>
      <xdr:colOff>409575</xdr:colOff>
      <xdr:row>83</xdr:row>
      <xdr:rowOff>77470</xdr:rowOff>
    </xdr:to>
    <xdr:sp macro="" textlink="">
      <xdr:nvSpPr>
        <xdr:cNvPr id="230" name="円/楕円 229"/>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100528</xdr:rowOff>
    </xdr:from>
    <xdr:ext cx="405111" cy="259045"/>
    <xdr:sp macro="" textlink="">
      <xdr:nvSpPr>
        <xdr:cNvPr id="231" name="n_1aveValue【公営住宅】&#10;有形固定資産減価償却率"/>
        <xdr:cNvSpPr txBox="1"/>
      </xdr:nvSpPr>
      <xdr:spPr>
        <a:xfrm>
          <a:off x="3582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68597</xdr:rowOff>
    </xdr:from>
    <xdr:ext cx="405111" cy="259045"/>
    <xdr:sp macro="" textlink="">
      <xdr:nvSpPr>
        <xdr:cNvPr id="232" name="n_1main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54" name="直線コネクタ 253"/>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55"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56" name="直線コネクタ 255"/>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57"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58" name="直線コネクタ 257"/>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27906</xdr:rowOff>
    </xdr:from>
    <xdr:ext cx="469744" cy="259045"/>
    <xdr:sp macro="" textlink="">
      <xdr:nvSpPr>
        <xdr:cNvPr id="259" name="【公営住宅】&#10;一人当たり面積平均値テキスト"/>
        <xdr:cNvSpPr txBox="1"/>
      </xdr:nvSpPr>
      <xdr:spPr>
        <a:xfrm>
          <a:off x="10566400" y="1442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60" name="フローチャート : 判断 259"/>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61" name="フローチャート : 判断 260"/>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53136</xdr:rowOff>
    </xdr:from>
    <xdr:to>
      <xdr:col>14</xdr:col>
      <xdr:colOff>79375</xdr:colOff>
      <xdr:row>84</xdr:row>
      <xdr:rowOff>154736</xdr:rowOff>
    </xdr:to>
    <xdr:sp macro="" textlink="">
      <xdr:nvSpPr>
        <xdr:cNvPr id="267" name="円/楕円 266"/>
        <xdr:cNvSpPr/>
      </xdr:nvSpPr>
      <xdr:spPr>
        <a:xfrm>
          <a:off x="9588500" y="144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169639</xdr:rowOff>
    </xdr:from>
    <xdr:ext cx="469744" cy="259045"/>
    <xdr:sp macro="" textlink="">
      <xdr:nvSpPr>
        <xdr:cNvPr id="268" name="n_1aveValue【公営住宅】&#10;一人当たり面積"/>
        <xdr:cNvSpPr txBox="1"/>
      </xdr:nvSpPr>
      <xdr:spPr>
        <a:xfrm>
          <a:off x="93917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171263</xdr:rowOff>
    </xdr:from>
    <xdr:ext cx="469744" cy="259045"/>
    <xdr:sp macro="" textlink="">
      <xdr:nvSpPr>
        <xdr:cNvPr id="269" name="n_1mainValue【公営住宅】&#10;一人当たり面積"/>
        <xdr:cNvSpPr txBox="1"/>
      </xdr:nvSpPr>
      <xdr:spPr>
        <a:xfrm>
          <a:off x="9391727" y="1423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1" name="直線コネクタ 28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2" name="テキスト ボックス 28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3" name="直線コネクタ 28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4" name="テキスト ボックス 28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5" name="直線コネクタ 28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6" name="テキスト ボックス 28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7" name="直線コネクタ 28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8" name="テキスト ボックス 28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9" name="直線コネクタ 28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0" name="テキスト ボックス 28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1" name="直線コネクタ 29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2" name="テキスト ボックス 29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136616</xdr:rowOff>
    </xdr:from>
    <xdr:to>
      <xdr:col>6</xdr:col>
      <xdr:colOff>510540</xdr:colOff>
      <xdr:row>108</xdr:row>
      <xdr:rowOff>50074</xdr:rowOff>
    </xdr:to>
    <xdr:cxnSp macro="">
      <xdr:nvCxnSpPr>
        <xdr:cNvPr id="296" name="直線コネクタ 295"/>
        <xdr:cNvCxnSpPr/>
      </xdr:nvCxnSpPr>
      <xdr:spPr>
        <a:xfrm flipV="1">
          <a:off x="4634865" y="17110166"/>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53901</xdr:rowOff>
    </xdr:from>
    <xdr:ext cx="405111" cy="259045"/>
    <xdr:sp macro="" textlink="">
      <xdr:nvSpPr>
        <xdr:cNvPr id="297" name="【港湾・漁港】&#10;有形固定資産減価償却率最小値テキスト"/>
        <xdr:cNvSpPr txBox="1"/>
      </xdr:nvSpPr>
      <xdr:spPr>
        <a:xfrm>
          <a:off x="4724400" y="1857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6</xdr:col>
      <xdr:colOff>422275</xdr:colOff>
      <xdr:row>108</xdr:row>
      <xdr:rowOff>50074</xdr:rowOff>
    </xdr:from>
    <xdr:to>
      <xdr:col>6</xdr:col>
      <xdr:colOff>600075</xdr:colOff>
      <xdr:row>108</xdr:row>
      <xdr:rowOff>50074</xdr:rowOff>
    </xdr:to>
    <xdr:cxnSp macro="">
      <xdr:nvCxnSpPr>
        <xdr:cNvPr id="298" name="直線コネクタ 297"/>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83293</xdr:rowOff>
    </xdr:from>
    <xdr:ext cx="405111" cy="259045"/>
    <xdr:sp macro="" textlink="">
      <xdr:nvSpPr>
        <xdr:cNvPr id="299" name="【港湾・漁港】&#10;有形固定資産減価償却率最大値テキスト"/>
        <xdr:cNvSpPr txBox="1"/>
      </xdr:nvSpPr>
      <xdr:spPr>
        <a:xfrm>
          <a:off x="4724400" y="1688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6</xdr:col>
      <xdr:colOff>422275</xdr:colOff>
      <xdr:row>99</xdr:row>
      <xdr:rowOff>136616</xdr:rowOff>
    </xdr:from>
    <xdr:to>
      <xdr:col>6</xdr:col>
      <xdr:colOff>600075</xdr:colOff>
      <xdr:row>99</xdr:row>
      <xdr:rowOff>136616</xdr:rowOff>
    </xdr:to>
    <xdr:cxnSp macro="">
      <xdr:nvCxnSpPr>
        <xdr:cNvPr id="300" name="直線コネクタ 299"/>
        <xdr:cNvCxnSpPr/>
      </xdr:nvCxnSpPr>
      <xdr:spPr>
        <a:xfrm>
          <a:off x="4546600" y="171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136089</xdr:rowOff>
    </xdr:from>
    <xdr:ext cx="405111" cy="259045"/>
    <xdr:sp macro="" textlink="">
      <xdr:nvSpPr>
        <xdr:cNvPr id="301" name="【港湾・漁港】&#10;有形固定資産減価償却率平均値テキスト"/>
        <xdr:cNvSpPr txBox="1"/>
      </xdr:nvSpPr>
      <xdr:spPr>
        <a:xfrm>
          <a:off x="4724400" y="1813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157662</xdr:rowOff>
    </xdr:from>
    <xdr:to>
      <xdr:col>6</xdr:col>
      <xdr:colOff>561975</xdr:colOff>
      <xdr:row>106</xdr:row>
      <xdr:rowOff>87812</xdr:rowOff>
    </xdr:to>
    <xdr:sp macro="" textlink="">
      <xdr:nvSpPr>
        <xdr:cNvPr id="302" name="フローチャート : 判断 301"/>
        <xdr:cNvSpPr/>
      </xdr:nvSpPr>
      <xdr:spPr>
        <a:xfrm>
          <a:off x="45847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138068</xdr:rowOff>
    </xdr:from>
    <xdr:to>
      <xdr:col>5</xdr:col>
      <xdr:colOff>409575</xdr:colOff>
      <xdr:row>106</xdr:row>
      <xdr:rowOff>68218</xdr:rowOff>
    </xdr:to>
    <xdr:sp macro="" textlink="">
      <xdr:nvSpPr>
        <xdr:cNvPr id="303" name="フローチャート : 判断 302"/>
        <xdr:cNvSpPr/>
      </xdr:nvSpPr>
      <xdr:spPr>
        <a:xfrm>
          <a:off x="3746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110308</xdr:rowOff>
    </xdr:from>
    <xdr:to>
      <xdr:col>5</xdr:col>
      <xdr:colOff>409575</xdr:colOff>
      <xdr:row>107</xdr:row>
      <xdr:rowOff>40458</xdr:rowOff>
    </xdr:to>
    <xdr:sp macro="" textlink="">
      <xdr:nvSpPr>
        <xdr:cNvPr id="309" name="円/楕円 308"/>
        <xdr:cNvSpPr/>
      </xdr:nvSpPr>
      <xdr:spPr>
        <a:xfrm>
          <a:off x="3746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84745</xdr:rowOff>
    </xdr:from>
    <xdr:ext cx="405111" cy="259045"/>
    <xdr:sp macro="" textlink="">
      <xdr:nvSpPr>
        <xdr:cNvPr id="310" name="n_1aveValue【港湾・漁港】&#10;有形固定資産減価償却率"/>
        <xdr:cNvSpPr txBox="1"/>
      </xdr:nvSpPr>
      <xdr:spPr>
        <a:xfrm>
          <a:off x="3582043" y="1791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31585</xdr:rowOff>
    </xdr:from>
    <xdr:ext cx="405111" cy="259045"/>
    <xdr:sp macro="" textlink="">
      <xdr:nvSpPr>
        <xdr:cNvPr id="311" name="n_1mainValue【港湾・漁港】&#10;有形固定資産減価償却率"/>
        <xdr:cNvSpPr txBox="1"/>
      </xdr:nvSpPr>
      <xdr:spPr>
        <a:xfrm>
          <a:off x="3582043"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3" name="テキスト ボックス 32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5" name="テキスト ボックス 32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7" name="テキスト ボックス 32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9" name="テキスト ボックス 32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1" name="テキスト ボックス 33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59234</xdr:rowOff>
    </xdr:from>
    <xdr:to>
      <xdr:col>15</xdr:col>
      <xdr:colOff>180340</xdr:colOff>
      <xdr:row>107</xdr:row>
      <xdr:rowOff>162899</xdr:rowOff>
    </xdr:to>
    <xdr:cxnSp macro="">
      <xdr:nvCxnSpPr>
        <xdr:cNvPr id="333" name="直線コネクタ 332"/>
        <xdr:cNvCxnSpPr/>
      </xdr:nvCxnSpPr>
      <xdr:spPr>
        <a:xfrm flipV="1">
          <a:off x="10476865" y="17375684"/>
          <a:ext cx="0" cy="113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166726</xdr:rowOff>
    </xdr:from>
    <xdr:ext cx="534377" cy="259045"/>
    <xdr:sp macro="" textlink="">
      <xdr:nvSpPr>
        <xdr:cNvPr id="334" name="【港湾・漁港】&#10;一人当たり有形固定資産（償却資産）額最小値テキスト"/>
        <xdr:cNvSpPr txBox="1"/>
      </xdr:nvSpPr>
      <xdr:spPr>
        <a:xfrm>
          <a:off x="10566400" y="1851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18,537</a:t>
          </a:r>
          <a:endParaRPr kumimoji="1" lang="ja-JP" altLang="en-US" sz="1000" b="1">
            <a:latin typeface="ＭＳ Ｐゴシック"/>
          </a:endParaRPr>
        </a:p>
      </xdr:txBody>
    </xdr:sp>
    <xdr:clientData/>
  </xdr:oneCellAnchor>
  <xdr:twoCellAnchor>
    <xdr:from>
      <xdr:col>15</xdr:col>
      <xdr:colOff>92075</xdr:colOff>
      <xdr:row>107</xdr:row>
      <xdr:rowOff>162899</xdr:rowOff>
    </xdr:from>
    <xdr:to>
      <xdr:col>15</xdr:col>
      <xdr:colOff>269875</xdr:colOff>
      <xdr:row>107</xdr:row>
      <xdr:rowOff>162899</xdr:rowOff>
    </xdr:to>
    <xdr:cxnSp macro="">
      <xdr:nvCxnSpPr>
        <xdr:cNvPr id="335" name="直線コネクタ 334"/>
        <xdr:cNvCxnSpPr/>
      </xdr:nvCxnSpPr>
      <xdr:spPr>
        <a:xfrm>
          <a:off x="10388600" y="1850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5911</xdr:rowOff>
    </xdr:from>
    <xdr:ext cx="599010" cy="259045"/>
    <xdr:sp macro="" textlink="">
      <xdr:nvSpPr>
        <xdr:cNvPr id="336" name="【港湾・漁港】&#10;一人当たり有形固定資産（償却資産）額最大値テキスト"/>
        <xdr:cNvSpPr txBox="1"/>
      </xdr:nvSpPr>
      <xdr:spPr>
        <a:xfrm>
          <a:off x="10566400" y="1715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266,211</a:t>
          </a:r>
          <a:endParaRPr kumimoji="1" lang="ja-JP" altLang="en-US" sz="1000" b="1">
            <a:latin typeface="ＭＳ Ｐゴシック"/>
          </a:endParaRPr>
        </a:p>
      </xdr:txBody>
    </xdr:sp>
    <xdr:clientData/>
  </xdr:oneCellAnchor>
  <xdr:twoCellAnchor>
    <xdr:from>
      <xdr:col>15</xdr:col>
      <xdr:colOff>92075</xdr:colOff>
      <xdr:row>101</xdr:row>
      <xdr:rowOff>59234</xdr:rowOff>
    </xdr:from>
    <xdr:to>
      <xdr:col>15</xdr:col>
      <xdr:colOff>269875</xdr:colOff>
      <xdr:row>101</xdr:row>
      <xdr:rowOff>59234</xdr:rowOff>
    </xdr:to>
    <xdr:cxnSp macro="">
      <xdr:nvCxnSpPr>
        <xdr:cNvPr id="337" name="直線コネクタ 336"/>
        <xdr:cNvCxnSpPr/>
      </xdr:nvCxnSpPr>
      <xdr:spPr>
        <a:xfrm>
          <a:off x="10388600" y="17375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154895</xdr:rowOff>
    </xdr:from>
    <xdr:ext cx="599010" cy="259045"/>
    <xdr:sp macro="" textlink="">
      <xdr:nvSpPr>
        <xdr:cNvPr id="338" name="【港湾・漁港】&#10;一人当たり有形固定資産（償却資産）額平均値テキスト"/>
        <xdr:cNvSpPr txBox="1"/>
      </xdr:nvSpPr>
      <xdr:spPr>
        <a:xfrm>
          <a:off x="10566400" y="17985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5018</xdr:rowOff>
    </xdr:from>
    <xdr:to>
      <xdr:col>15</xdr:col>
      <xdr:colOff>231775</xdr:colOff>
      <xdr:row>105</xdr:row>
      <xdr:rowOff>106618</xdr:rowOff>
    </xdr:to>
    <xdr:sp macro="" textlink="">
      <xdr:nvSpPr>
        <xdr:cNvPr id="339" name="フローチャート : 判断 338"/>
        <xdr:cNvSpPr/>
      </xdr:nvSpPr>
      <xdr:spPr>
        <a:xfrm>
          <a:off x="10426700" y="1800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53065</xdr:rowOff>
    </xdr:from>
    <xdr:to>
      <xdr:col>14</xdr:col>
      <xdr:colOff>79375</xdr:colOff>
      <xdr:row>106</xdr:row>
      <xdr:rowOff>154665</xdr:rowOff>
    </xdr:to>
    <xdr:sp macro="" textlink="">
      <xdr:nvSpPr>
        <xdr:cNvPr id="340" name="フローチャート : 判断 339"/>
        <xdr:cNvSpPr/>
      </xdr:nvSpPr>
      <xdr:spPr>
        <a:xfrm>
          <a:off x="9588500" y="182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160964</xdr:rowOff>
    </xdr:from>
    <xdr:to>
      <xdr:col>14</xdr:col>
      <xdr:colOff>79375</xdr:colOff>
      <xdr:row>108</xdr:row>
      <xdr:rowOff>91114</xdr:rowOff>
    </xdr:to>
    <xdr:sp macro="" textlink="">
      <xdr:nvSpPr>
        <xdr:cNvPr id="346" name="円/楕円 345"/>
        <xdr:cNvSpPr/>
      </xdr:nvSpPr>
      <xdr:spPr>
        <a:xfrm>
          <a:off x="9588500" y="185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104</xdr:row>
      <xdr:rowOff>171192</xdr:rowOff>
    </xdr:from>
    <xdr:ext cx="534377" cy="259045"/>
    <xdr:sp macro="" textlink="">
      <xdr:nvSpPr>
        <xdr:cNvPr id="347" name="n_1aveValue【港湾・漁港】&#10;一人当たり有形固定資産（償却資産）額"/>
        <xdr:cNvSpPr txBox="1"/>
      </xdr:nvSpPr>
      <xdr:spPr>
        <a:xfrm>
          <a:off x="9359411" y="1800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68,949</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82241</xdr:rowOff>
    </xdr:from>
    <xdr:ext cx="469744" cy="259045"/>
    <xdr:sp macro="" textlink="">
      <xdr:nvSpPr>
        <xdr:cNvPr id="348" name="n_1mainValue【港湾・漁港】&#10;一人当たり有形固定資産（償却資産）額"/>
        <xdr:cNvSpPr txBox="1"/>
      </xdr:nvSpPr>
      <xdr:spPr>
        <a:xfrm>
          <a:off x="9391727" y="1859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9" name="テキスト ボックス 3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60" name="直線コネクタ 359"/>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61" name="テキスト ボックス 360"/>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62" name="直線コネクタ 36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63" name="テキスト ボックス 36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64" name="直線コネクタ 363"/>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65" name="テキスト ボックス 364"/>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6" name="直線コネクタ 3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7" name="テキスト ボックス 3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68" name="直線コネクタ 367"/>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69" name="テキスト ボックス 368"/>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70" name="直線コネクタ 369"/>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71" name="テキスト ボックス 370"/>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72" name="直線コネクタ 371"/>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73" name="テキスト ボックス 372"/>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77" name="直線コネクタ 376"/>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78"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79" name="直線コネクタ 378"/>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80"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81" name="直線コネクタ 380"/>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382"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83" name="フローチャート : 判断 382"/>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384" name="フローチャート : 判断 383"/>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105410</xdr:rowOff>
    </xdr:from>
    <xdr:to>
      <xdr:col>22</xdr:col>
      <xdr:colOff>415925</xdr:colOff>
      <xdr:row>38</xdr:row>
      <xdr:rowOff>35560</xdr:rowOff>
    </xdr:to>
    <xdr:sp macro="" textlink="">
      <xdr:nvSpPr>
        <xdr:cNvPr id="390" name="円/楕円 389"/>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120984</xdr:rowOff>
    </xdr:from>
    <xdr:ext cx="405111" cy="259045"/>
    <xdr:sp macro="" textlink="">
      <xdr:nvSpPr>
        <xdr:cNvPr id="391" name="n_1aveValue【認定こども園・幼稚園・保育所】&#10;有形固定資産減価償却率"/>
        <xdr:cNvSpPr txBox="1"/>
      </xdr:nvSpPr>
      <xdr:spPr>
        <a:xfrm>
          <a:off x="15266043"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52087</xdr:rowOff>
    </xdr:from>
    <xdr:ext cx="405111" cy="259045"/>
    <xdr:sp macro="" textlink="">
      <xdr:nvSpPr>
        <xdr:cNvPr id="392" name="n_1mainValue【認定こども園・幼稚園・保育所】&#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416" name="直線コネクタ 415"/>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417"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418" name="直線コネクタ 41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419"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420" name="直線コネクタ 419"/>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64787</xdr:rowOff>
    </xdr:from>
    <xdr:ext cx="469744" cy="259045"/>
    <xdr:sp macro="" textlink="">
      <xdr:nvSpPr>
        <xdr:cNvPr id="421" name="【認定こども園・幼稚園・保育所】&#10;一人当たり面積平均値テキスト"/>
        <xdr:cNvSpPr txBox="1"/>
      </xdr:nvSpPr>
      <xdr:spPr>
        <a:xfrm>
          <a:off x="222504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422" name="フローチャート : 判断 421"/>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423" name="フローチャート : 判断 422"/>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40640</xdr:rowOff>
    </xdr:from>
    <xdr:to>
      <xdr:col>31</xdr:col>
      <xdr:colOff>85725</xdr:colOff>
      <xdr:row>38</xdr:row>
      <xdr:rowOff>142240</xdr:rowOff>
    </xdr:to>
    <xdr:sp macro="" textlink="">
      <xdr:nvSpPr>
        <xdr:cNvPr id="429" name="円/楕円 428"/>
        <xdr:cNvSpPr/>
      </xdr:nvSpPr>
      <xdr:spPr>
        <a:xfrm>
          <a:off x="2127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99077</xdr:rowOff>
    </xdr:from>
    <xdr:ext cx="469744" cy="259045"/>
    <xdr:sp macro="" textlink="">
      <xdr:nvSpPr>
        <xdr:cNvPr id="430"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158767</xdr:rowOff>
    </xdr:from>
    <xdr:ext cx="469744" cy="259045"/>
    <xdr:sp macro="" textlink="">
      <xdr:nvSpPr>
        <xdr:cNvPr id="431" name="n_1main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2" name="テキスト ボックス 4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3" name="直線コネクタ 4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4" name="テキスト ボックス 4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5" name="直線コネクタ 4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6" name="テキスト ボックス 4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7" name="直線コネクタ 4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8" name="テキスト ボックス 4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9" name="直線コネクタ 4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50" name="テキスト ボックス 4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1" name="直線コネクタ 4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2" name="テキスト ボックス 4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3" name="直線コネクタ 4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4" name="テキスト ボックス 4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5" name="直線コネクタ 4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6" name="テキスト ボックス 45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458" name="直線コネクタ 457"/>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459"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460" name="直線コネクタ 459"/>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461"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462" name="直線コネクタ 461"/>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63"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64" name="フローチャート : 判断 463"/>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65" name="フローチャート : 判断 464"/>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127181</xdr:rowOff>
    </xdr:from>
    <xdr:to>
      <xdr:col>22</xdr:col>
      <xdr:colOff>415925</xdr:colOff>
      <xdr:row>58</xdr:row>
      <xdr:rowOff>57331</xdr:rowOff>
    </xdr:to>
    <xdr:sp macro="" textlink="">
      <xdr:nvSpPr>
        <xdr:cNvPr id="471" name="円/楕円 470"/>
        <xdr:cNvSpPr/>
      </xdr:nvSpPr>
      <xdr:spPr>
        <a:xfrm>
          <a:off x="15430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143164</xdr:rowOff>
    </xdr:from>
    <xdr:ext cx="405111" cy="259045"/>
    <xdr:sp macro="" textlink="">
      <xdr:nvSpPr>
        <xdr:cNvPr id="472" name="n_1aveValue【学校施設】&#10;有形固定資産減価償却率"/>
        <xdr:cNvSpPr txBox="1"/>
      </xdr:nvSpPr>
      <xdr:spPr>
        <a:xfrm>
          <a:off x="15266043"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73858</xdr:rowOff>
    </xdr:from>
    <xdr:ext cx="405111" cy="259045"/>
    <xdr:sp macro="" textlink="">
      <xdr:nvSpPr>
        <xdr:cNvPr id="473" name="n_1mainValue【学校施設】&#10;有形固定資産減価償却率"/>
        <xdr:cNvSpPr txBox="1"/>
      </xdr:nvSpPr>
      <xdr:spPr>
        <a:xfrm>
          <a:off x="15266043"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500" name="直線コネクタ 499"/>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501"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502" name="直線コネクタ 501"/>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503"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504" name="直線コネクタ 503"/>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71318</xdr:rowOff>
    </xdr:from>
    <xdr:ext cx="469744" cy="259045"/>
    <xdr:sp macro="" textlink="">
      <xdr:nvSpPr>
        <xdr:cNvPr id="505" name="【学校施設】&#10;一人当たり面積平均値テキスト"/>
        <xdr:cNvSpPr txBox="1"/>
      </xdr:nvSpPr>
      <xdr:spPr>
        <a:xfrm>
          <a:off x="22250400" y="1018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506" name="フローチャート : 判断 505"/>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507" name="フローチャート : 判断 506"/>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112485</xdr:rowOff>
    </xdr:from>
    <xdr:to>
      <xdr:col>31</xdr:col>
      <xdr:colOff>85725</xdr:colOff>
      <xdr:row>57</xdr:row>
      <xdr:rowOff>42635</xdr:rowOff>
    </xdr:to>
    <xdr:sp macro="" textlink="">
      <xdr:nvSpPr>
        <xdr:cNvPr id="513" name="円/楕円 512"/>
        <xdr:cNvSpPr/>
      </xdr:nvSpPr>
      <xdr:spPr>
        <a:xfrm>
          <a:off x="21272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68053</xdr:rowOff>
    </xdr:from>
    <xdr:ext cx="469744" cy="259045"/>
    <xdr:sp macro="" textlink="">
      <xdr:nvSpPr>
        <xdr:cNvPr id="514" name="n_1aveValue【学校施設】&#10;一人当たり面積"/>
        <xdr:cNvSpPr txBox="1"/>
      </xdr:nvSpPr>
      <xdr:spPr>
        <a:xfrm>
          <a:off x="210757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59162</xdr:rowOff>
    </xdr:from>
    <xdr:ext cx="469744" cy="259045"/>
    <xdr:sp macro="" textlink="">
      <xdr:nvSpPr>
        <xdr:cNvPr id="515" name="n_1mainValue【学校施設】&#10;一人当たり面積"/>
        <xdr:cNvSpPr txBox="1"/>
      </xdr:nvSpPr>
      <xdr:spPr>
        <a:xfrm>
          <a:off x="21075727" y="948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6" name="テキスト ボックス 52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7" name="直線コネクタ 5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28" name="テキスト ボックス 52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9" name="直線コネクタ 5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30" name="テキスト ボックス 5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1" name="直線コネクタ 5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2" name="テキスト ボックス 5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3" name="直線コネクタ 5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4" name="テキスト ボックス 5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5" name="直線コネクタ 5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6" name="テキスト ボックス 5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7" name="直線コネクタ 5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38" name="テキスト ボックス 53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40" name="テキスト ボックス 53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72389</xdr:rowOff>
    </xdr:from>
    <xdr:to>
      <xdr:col>23</xdr:col>
      <xdr:colOff>516889</xdr:colOff>
      <xdr:row>85</xdr:row>
      <xdr:rowOff>144236</xdr:rowOff>
    </xdr:to>
    <xdr:cxnSp macro="">
      <xdr:nvCxnSpPr>
        <xdr:cNvPr id="542" name="直線コネクタ 541"/>
        <xdr:cNvCxnSpPr/>
      </xdr:nvCxnSpPr>
      <xdr:spPr>
        <a:xfrm flipV="1">
          <a:off x="16318864" y="13274039"/>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543" name="【児童館】&#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544" name="直線コネクタ 543"/>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19066</xdr:rowOff>
    </xdr:from>
    <xdr:ext cx="405111" cy="259045"/>
    <xdr:sp macro="" textlink="">
      <xdr:nvSpPr>
        <xdr:cNvPr id="545" name="【児童館】&#10;有形固定資産減価償却率最大値テキスト"/>
        <xdr:cNvSpPr txBox="1"/>
      </xdr:nvSpPr>
      <xdr:spPr>
        <a:xfrm>
          <a:off x="16408400" y="1304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23</xdr:col>
      <xdr:colOff>428625</xdr:colOff>
      <xdr:row>77</xdr:row>
      <xdr:rowOff>72389</xdr:rowOff>
    </xdr:from>
    <xdr:to>
      <xdr:col>23</xdr:col>
      <xdr:colOff>606425</xdr:colOff>
      <xdr:row>77</xdr:row>
      <xdr:rowOff>72389</xdr:rowOff>
    </xdr:to>
    <xdr:cxnSp macro="">
      <xdr:nvCxnSpPr>
        <xdr:cNvPr id="546" name="直線コネクタ 545"/>
        <xdr:cNvCxnSpPr/>
      </xdr:nvCxnSpPr>
      <xdr:spPr>
        <a:xfrm>
          <a:off x="16230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49003</xdr:rowOff>
    </xdr:from>
    <xdr:ext cx="405111" cy="259045"/>
    <xdr:sp macro="" textlink="">
      <xdr:nvSpPr>
        <xdr:cNvPr id="547" name="【児童館】&#10;有形固定資産減価償却率平均値テキスト"/>
        <xdr:cNvSpPr txBox="1"/>
      </xdr:nvSpPr>
      <xdr:spPr>
        <a:xfrm>
          <a:off x="16408400" y="1427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70576</xdr:rowOff>
    </xdr:from>
    <xdr:to>
      <xdr:col>23</xdr:col>
      <xdr:colOff>568325</xdr:colOff>
      <xdr:row>84</xdr:row>
      <xdr:rowOff>726</xdr:rowOff>
    </xdr:to>
    <xdr:sp macro="" textlink="">
      <xdr:nvSpPr>
        <xdr:cNvPr id="548" name="フローチャート : 判断 547"/>
        <xdr:cNvSpPr/>
      </xdr:nvSpPr>
      <xdr:spPr>
        <a:xfrm>
          <a:off x="16268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16692</xdr:rowOff>
    </xdr:from>
    <xdr:to>
      <xdr:col>22</xdr:col>
      <xdr:colOff>415925</xdr:colOff>
      <xdr:row>82</xdr:row>
      <xdr:rowOff>118292</xdr:rowOff>
    </xdr:to>
    <xdr:sp macro="" textlink="">
      <xdr:nvSpPr>
        <xdr:cNvPr id="549" name="フローチャート : 判断 548"/>
        <xdr:cNvSpPr/>
      </xdr:nvSpPr>
      <xdr:spPr>
        <a:xfrm>
          <a:off x="15430500" y="1407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93436</xdr:rowOff>
    </xdr:from>
    <xdr:to>
      <xdr:col>22</xdr:col>
      <xdr:colOff>415925</xdr:colOff>
      <xdr:row>84</xdr:row>
      <xdr:rowOff>23586</xdr:rowOff>
    </xdr:to>
    <xdr:sp macro="" textlink="">
      <xdr:nvSpPr>
        <xdr:cNvPr id="555" name="円/楕円 554"/>
        <xdr:cNvSpPr/>
      </xdr:nvSpPr>
      <xdr:spPr>
        <a:xfrm>
          <a:off x="15430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134819</xdr:rowOff>
    </xdr:from>
    <xdr:ext cx="405111" cy="259045"/>
    <xdr:sp macro="" textlink="">
      <xdr:nvSpPr>
        <xdr:cNvPr id="556" name="n_1aveValue【児童館】&#10;有形固定資産減価償却率"/>
        <xdr:cNvSpPr txBox="1"/>
      </xdr:nvSpPr>
      <xdr:spPr>
        <a:xfrm>
          <a:off x="15266043"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14713</xdr:rowOff>
    </xdr:from>
    <xdr:ext cx="405111" cy="259045"/>
    <xdr:sp macro="" textlink="">
      <xdr:nvSpPr>
        <xdr:cNvPr id="557" name="n_1mainValue【児童館】&#10;有形固定資産減価償却率"/>
        <xdr:cNvSpPr txBox="1"/>
      </xdr:nvSpPr>
      <xdr:spPr>
        <a:xfrm>
          <a:off x="15266043"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8" name="直線コネクタ 56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9" name="テキスト ボックス 56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70" name="直線コネクタ 56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71" name="テキスト ボックス 57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72" name="直線コネクタ 57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73" name="テキスト ボックス 57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74" name="直線コネクタ 57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75" name="テキスト ボックス 57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76" name="直線コネクタ 57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7" name="テキスト ボックス 57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8" name="直線コネクタ 57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9" name="テキスト ボックス 57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78921</xdr:rowOff>
    </xdr:to>
    <xdr:cxnSp macro="">
      <xdr:nvCxnSpPr>
        <xdr:cNvPr id="583" name="直線コネクタ 582"/>
        <xdr:cNvCxnSpPr/>
      </xdr:nvCxnSpPr>
      <xdr:spPr>
        <a:xfrm flipV="1">
          <a:off x="22160864" y="1341120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82748</xdr:rowOff>
    </xdr:from>
    <xdr:ext cx="469744" cy="259045"/>
    <xdr:sp macro="" textlink="">
      <xdr:nvSpPr>
        <xdr:cNvPr id="584" name="【児童館】&#10;一人当たり面積最小値テキスト"/>
        <xdr:cNvSpPr txBox="1"/>
      </xdr:nvSpPr>
      <xdr:spPr>
        <a:xfrm>
          <a:off x="22250400" y="14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85</xdr:row>
      <xdr:rowOff>78921</xdr:rowOff>
    </xdr:from>
    <xdr:to>
      <xdr:col>32</xdr:col>
      <xdr:colOff>276225</xdr:colOff>
      <xdr:row>85</xdr:row>
      <xdr:rowOff>78921</xdr:rowOff>
    </xdr:to>
    <xdr:cxnSp macro="">
      <xdr:nvCxnSpPr>
        <xdr:cNvPr id="585" name="直線コネクタ 584"/>
        <xdr:cNvCxnSpPr/>
      </xdr:nvCxnSpPr>
      <xdr:spPr>
        <a:xfrm>
          <a:off x="22072600" y="1465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6"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7" name="直線コネクタ 58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96356</xdr:rowOff>
    </xdr:from>
    <xdr:ext cx="469744" cy="259045"/>
    <xdr:sp macro="" textlink="">
      <xdr:nvSpPr>
        <xdr:cNvPr id="588" name="【児童館】&#10;一人当たり面積平均値テキスト"/>
        <xdr:cNvSpPr txBox="1"/>
      </xdr:nvSpPr>
      <xdr:spPr>
        <a:xfrm>
          <a:off x="22250400" y="1415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117929</xdr:rowOff>
    </xdr:from>
    <xdr:to>
      <xdr:col>32</xdr:col>
      <xdr:colOff>238125</xdr:colOff>
      <xdr:row>83</xdr:row>
      <xdr:rowOff>48079</xdr:rowOff>
    </xdr:to>
    <xdr:sp macro="" textlink="">
      <xdr:nvSpPr>
        <xdr:cNvPr id="589" name="フローチャート : 判断 588"/>
        <xdr:cNvSpPr/>
      </xdr:nvSpPr>
      <xdr:spPr>
        <a:xfrm>
          <a:off x="22110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77107</xdr:rowOff>
    </xdr:from>
    <xdr:to>
      <xdr:col>31</xdr:col>
      <xdr:colOff>85725</xdr:colOff>
      <xdr:row>84</xdr:row>
      <xdr:rowOff>7257</xdr:rowOff>
    </xdr:to>
    <xdr:sp macro="" textlink="">
      <xdr:nvSpPr>
        <xdr:cNvPr id="590" name="フローチャート : 判断 589"/>
        <xdr:cNvSpPr/>
      </xdr:nvSpPr>
      <xdr:spPr>
        <a:xfrm>
          <a:off x="21272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60779</xdr:rowOff>
    </xdr:from>
    <xdr:to>
      <xdr:col>31</xdr:col>
      <xdr:colOff>85725</xdr:colOff>
      <xdr:row>85</xdr:row>
      <xdr:rowOff>162379</xdr:rowOff>
    </xdr:to>
    <xdr:sp macro="" textlink="">
      <xdr:nvSpPr>
        <xdr:cNvPr id="596" name="円/楕円 595"/>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23784</xdr:rowOff>
    </xdr:from>
    <xdr:ext cx="469744" cy="259045"/>
    <xdr:sp macro="" textlink="">
      <xdr:nvSpPr>
        <xdr:cNvPr id="597" name="n_1aveValue【児童館】&#10;一人当たり面積"/>
        <xdr:cNvSpPr txBox="1"/>
      </xdr:nvSpPr>
      <xdr:spPr>
        <a:xfrm>
          <a:off x="21075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153506</xdr:rowOff>
    </xdr:from>
    <xdr:ext cx="469744" cy="259045"/>
    <xdr:sp macro="" textlink="">
      <xdr:nvSpPr>
        <xdr:cNvPr id="598"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09" name="テキスト ボックス 60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10" name="直線コネクタ 6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11" name="テキスト ボックス 61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12" name="直線コネクタ 6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13" name="テキスト ボックス 6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14" name="直線コネクタ 6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15" name="テキスト ボックス 6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16" name="直線コネクタ 6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17" name="テキスト ボックス 61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8" name="直線コネクタ 6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19" name="テキスト ボックス 61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621" name="直線コネクタ 620"/>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622"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623" name="直線コネクタ 622"/>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624"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625" name="直線コネクタ 624"/>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72407</xdr:rowOff>
    </xdr:from>
    <xdr:ext cx="405111" cy="259045"/>
    <xdr:sp macro="" textlink="">
      <xdr:nvSpPr>
        <xdr:cNvPr id="626" name="【公民館】&#10;有形固定資産減価償却率平均値テキスト"/>
        <xdr:cNvSpPr txBox="1"/>
      </xdr:nvSpPr>
      <xdr:spPr>
        <a:xfrm>
          <a:off x="16408400" y="1756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627" name="フローチャート : 判断 626"/>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628" name="フローチャート : 判断 627"/>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59689</xdr:rowOff>
    </xdr:from>
    <xdr:to>
      <xdr:col>22</xdr:col>
      <xdr:colOff>415925</xdr:colOff>
      <xdr:row>101</xdr:row>
      <xdr:rowOff>161289</xdr:rowOff>
    </xdr:to>
    <xdr:sp macro="" textlink="">
      <xdr:nvSpPr>
        <xdr:cNvPr id="634" name="円/楕円 633"/>
        <xdr:cNvSpPr/>
      </xdr:nvSpPr>
      <xdr:spPr>
        <a:xfrm>
          <a:off x="1543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161562</xdr:rowOff>
    </xdr:from>
    <xdr:ext cx="405111" cy="259045"/>
    <xdr:sp macro="" textlink="">
      <xdr:nvSpPr>
        <xdr:cNvPr id="635" name="n_1aveValue【公民館】&#10;有形固定資産減価償却率"/>
        <xdr:cNvSpPr txBox="1"/>
      </xdr:nvSpPr>
      <xdr:spPr>
        <a:xfrm>
          <a:off x="15266043" y="1747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6366</xdr:rowOff>
    </xdr:from>
    <xdr:ext cx="405111" cy="259045"/>
    <xdr:sp macro="" textlink="">
      <xdr:nvSpPr>
        <xdr:cNvPr id="636" name="n_1mainValue【公民館】&#10;有形固定資産減価償却率"/>
        <xdr:cNvSpPr txBox="1"/>
      </xdr:nvSpPr>
      <xdr:spPr>
        <a:xfrm>
          <a:off x="15266043"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47" name="直線コネクタ 6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48" name="テキスト ボックス 6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49" name="直線コネクタ 6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50" name="テキスト ボックス 6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51" name="直線コネクタ 6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52" name="テキスト ボックス 6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53" name="直線コネクタ 6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54" name="テキスト ボックス 6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658" name="直線コネクタ 657"/>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659"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660" name="直線コネクタ 65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661"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662" name="直線コネクタ 661"/>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63"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64" name="フローチャート : 判断 66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665" name="フローチャート : 判断 664"/>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162561</xdr:rowOff>
    </xdr:from>
    <xdr:to>
      <xdr:col>31</xdr:col>
      <xdr:colOff>85725</xdr:colOff>
      <xdr:row>105</xdr:row>
      <xdr:rowOff>92711</xdr:rowOff>
    </xdr:to>
    <xdr:sp macro="" textlink="">
      <xdr:nvSpPr>
        <xdr:cNvPr id="671" name="円/楕円 670"/>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8399</xdr:rowOff>
    </xdr:from>
    <xdr:ext cx="469744" cy="259045"/>
    <xdr:sp macro="" textlink="">
      <xdr:nvSpPr>
        <xdr:cNvPr id="672" name="n_1aveValue【公民館】&#10;一人当たり面積"/>
        <xdr:cNvSpPr txBox="1"/>
      </xdr:nvSpPr>
      <xdr:spPr>
        <a:xfrm>
          <a:off x="21075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109238</xdr:rowOff>
    </xdr:from>
    <xdr:ext cx="469744" cy="259045"/>
    <xdr:sp macro="" textlink="">
      <xdr:nvSpPr>
        <xdr:cNvPr id="673" name="n_1mainValue【公民館】&#10;一人当たり面積"/>
        <xdr:cNvSpPr txBox="1"/>
      </xdr:nvSpPr>
      <xdr:spPr>
        <a:xfrm>
          <a:off x="21075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有形固定資産減価償却率は総じて高い傾向がみられるが、特に道路、橋梁・トンネルなど、施設数が多いインフラ資産については課題と認識している</a:t>
          </a:r>
          <a:r>
            <a:rPr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建築物においてもこの傾向は同様であるが、合併に伴い老朽化した類似施設の増加がみられること、市域が広域で島嶼部を含むため、市内の移動に時間的、経済的制約がかかることもあって、施設集約も進みにくい状況がみられることが影響していると思われる。</a:t>
          </a:r>
          <a:endParaRPr lang="ja-JP" altLang="ja-JP" sz="1400">
            <a:effectLst/>
          </a:endParaRPr>
        </a:p>
        <a:p>
          <a:r>
            <a:rPr kumimoji="1" lang="ja-JP" altLang="ja-JP" sz="1100">
              <a:solidFill>
                <a:schemeClr val="dk1"/>
              </a:solidFill>
              <a:effectLst/>
              <a:latin typeface="+mn-lt"/>
              <a:ea typeface="+mn-ea"/>
              <a:cs typeface="+mn-cs"/>
            </a:rPr>
            <a:t>類似団体との市民一人当たりの面積比較においても同様に高い数値を示しており、今後は施設の集約化、複合化を進める必要がある。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17</xdr:rowOff>
    </xdr:from>
    <xdr:ext cx="405111" cy="259045"/>
    <xdr:sp macro="" textlink="">
      <xdr:nvSpPr>
        <xdr:cNvPr id="62" name="【図書館】&#10;有形固定資産減価償却率平均値テキスト"/>
        <xdr:cNvSpPr txBox="1"/>
      </xdr:nvSpPr>
      <xdr:spPr>
        <a:xfrm>
          <a:off x="47244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41927</xdr:rowOff>
    </xdr:from>
    <xdr:ext cx="405111" cy="259045"/>
    <xdr:sp macro="" textlink="">
      <xdr:nvSpPr>
        <xdr:cNvPr id="65" name="n_1aveValue【図書館】&#10;有形固定資産減価償却率"/>
        <xdr:cNvSpPr txBox="1"/>
      </xdr:nvSpPr>
      <xdr:spPr>
        <a:xfrm>
          <a:off x="3582043"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124460</xdr:rowOff>
    </xdr:from>
    <xdr:to>
      <xdr:col>5</xdr:col>
      <xdr:colOff>409575</xdr:colOff>
      <xdr:row>37</xdr:row>
      <xdr:rowOff>54610</xdr:rowOff>
    </xdr:to>
    <xdr:sp macro="" textlink="">
      <xdr:nvSpPr>
        <xdr:cNvPr id="71" name="円/楕円 70"/>
        <xdr:cNvSpPr/>
      </xdr:nvSpPr>
      <xdr:spPr>
        <a:xfrm>
          <a:off x="3746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71137</xdr:rowOff>
    </xdr:from>
    <xdr:ext cx="405111" cy="259045"/>
    <xdr:sp macro="" textlink="">
      <xdr:nvSpPr>
        <xdr:cNvPr id="72" name="n_1mainValue【図書館】&#10;有形固定資産減価償却率"/>
        <xdr:cNvSpPr txBox="1"/>
      </xdr:nvSpPr>
      <xdr:spPr>
        <a:xfrm>
          <a:off x="3582043"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5" name="直線コネクタ 94"/>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98"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99" name="直線コネクタ 98"/>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100"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1" name="フローチャート : 判断 100"/>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129557</xdr:rowOff>
    </xdr:from>
    <xdr:ext cx="469744" cy="259045"/>
    <xdr:sp macro="" textlink="">
      <xdr:nvSpPr>
        <xdr:cNvPr id="103"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116840</xdr:rowOff>
    </xdr:from>
    <xdr:to>
      <xdr:col>14</xdr:col>
      <xdr:colOff>79375</xdr:colOff>
      <xdr:row>37</xdr:row>
      <xdr:rowOff>46990</xdr:rowOff>
    </xdr:to>
    <xdr:sp macro="" textlink="">
      <xdr:nvSpPr>
        <xdr:cNvPr id="109" name="円/楕円 108"/>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63517</xdr:rowOff>
    </xdr:from>
    <xdr:ext cx="469744" cy="259045"/>
    <xdr:sp macro="" textlink="">
      <xdr:nvSpPr>
        <xdr:cNvPr id="110" name="n_1main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37" name="直線コネクタ 136"/>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38"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39" name="直線コネクタ 138"/>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0"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1" name="直線コネクタ 140"/>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2"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3" name="フローチャート : 判断 142"/>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44" name="フローチャート : 判断 143"/>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25599</xdr:rowOff>
    </xdr:from>
    <xdr:ext cx="405111" cy="259045"/>
    <xdr:sp macro="" textlink="">
      <xdr:nvSpPr>
        <xdr:cNvPr id="145" name="n_1aveValue【体育館・プール】&#10;有形固定資産減価償却率"/>
        <xdr:cNvSpPr txBox="1"/>
      </xdr:nvSpPr>
      <xdr:spPr>
        <a:xfrm>
          <a:off x="3582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109220</xdr:rowOff>
    </xdr:from>
    <xdr:to>
      <xdr:col>5</xdr:col>
      <xdr:colOff>409575</xdr:colOff>
      <xdr:row>59</xdr:row>
      <xdr:rowOff>39370</xdr:rowOff>
    </xdr:to>
    <xdr:sp macro="" textlink="">
      <xdr:nvSpPr>
        <xdr:cNvPr id="151" name="円/楕円 150"/>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55897</xdr:rowOff>
    </xdr:from>
    <xdr:ext cx="405111" cy="259045"/>
    <xdr:sp macro="" textlink="">
      <xdr:nvSpPr>
        <xdr:cNvPr id="152" name="n_1mainValue【体育館・プール】&#10;有形固定資産減価償却率"/>
        <xdr:cNvSpPr txBox="1"/>
      </xdr:nvSpPr>
      <xdr:spPr>
        <a:xfrm>
          <a:off x="3582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76" name="直線コネクタ 175"/>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77"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78" name="直線コネクタ 177"/>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79"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0" name="直線コネクタ 179"/>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95267</xdr:rowOff>
    </xdr:from>
    <xdr:ext cx="469744" cy="259045"/>
    <xdr:sp macro="" textlink="">
      <xdr:nvSpPr>
        <xdr:cNvPr id="181" name="【体育館・プール】&#10;一人当たり面積平均値テキスト"/>
        <xdr:cNvSpPr txBox="1"/>
      </xdr:nvSpPr>
      <xdr:spPr>
        <a:xfrm>
          <a:off x="10566400" y="1038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82" name="フローチャート : 判断 181"/>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83" name="フローチャート : 判断 182"/>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154957</xdr:rowOff>
    </xdr:from>
    <xdr:ext cx="469744" cy="259045"/>
    <xdr:sp macro="" textlink="">
      <xdr:nvSpPr>
        <xdr:cNvPr id="184" name="n_1ave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151130</xdr:rowOff>
    </xdr:from>
    <xdr:to>
      <xdr:col>14</xdr:col>
      <xdr:colOff>79375</xdr:colOff>
      <xdr:row>62</xdr:row>
      <xdr:rowOff>81280</xdr:rowOff>
    </xdr:to>
    <xdr:sp macro="" textlink="">
      <xdr:nvSpPr>
        <xdr:cNvPr id="190" name="円/楕円 189"/>
        <xdr:cNvSpPr/>
      </xdr:nvSpPr>
      <xdr:spPr>
        <a:xfrm>
          <a:off x="958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72407</xdr:rowOff>
    </xdr:from>
    <xdr:ext cx="469744" cy="259045"/>
    <xdr:sp macro="" textlink="">
      <xdr:nvSpPr>
        <xdr:cNvPr id="191" name="n_1mainValue【体育館・プール】&#10;一人当たり面積"/>
        <xdr:cNvSpPr txBox="1"/>
      </xdr:nvSpPr>
      <xdr:spPr>
        <a:xfrm>
          <a:off x="93917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2" name="テキスト ボックス 21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86</xdr:row>
      <xdr:rowOff>160020</xdr:rowOff>
    </xdr:to>
    <xdr:cxnSp macro="">
      <xdr:nvCxnSpPr>
        <xdr:cNvPr id="216" name="直線コネクタ 215"/>
        <xdr:cNvCxnSpPr/>
      </xdr:nvCxnSpPr>
      <xdr:spPr>
        <a:xfrm flipV="1">
          <a:off x="4634865" y="1328547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17" name="【福祉施設】&#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18" name="直線コネクタ 217"/>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9"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20" name="直線コネクタ 219"/>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83838</xdr:rowOff>
    </xdr:from>
    <xdr:ext cx="405111" cy="259045"/>
    <xdr:sp macro="" textlink="">
      <xdr:nvSpPr>
        <xdr:cNvPr id="221" name="【福祉施設】&#10;有形固定資産減価償却率平均値テキスト"/>
        <xdr:cNvSpPr txBox="1"/>
      </xdr:nvSpPr>
      <xdr:spPr>
        <a:xfrm>
          <a:off x="4724400" y="14314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105411</xdr:rowOff>
    </xdr:from>
    <xdr:to>
      <xdr:col>6</xdr:col>
      <xdr:colOff>561975</xdr:colOff>
      <xdr:row>84</xdr:row>
      <xdr:rowOff>35561</xdr:rowOff>
    </xdr:to>
    <xdr:sp macro="" textlink="">
      <xdr:nvSpPr>
        <xdr:cNvPr id="222" name="フローチャート : 判断 221"/>
        <xdr:cNvSpPr/>
      </xdr:nvSpPr>
      <xdr:spPr>
        <a:xfrm>
          <a:off x="45847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128270</xdr:rowOff>
    </xdr:from>
    <xdr:to>
      <xdr:col>5</xdr:col>
      <xdr:colOff>409575</xdr:colOff>
      <xdr:row>84</xdr:row>
      <xdr:rowOff>58420</xdr:rowOff>
    </xdr:to>
    <xdr:sp macro="" textlink="">
      <xdr:nvSpPr>
        <xdr:cNvPr id="223" name="フローチャート : 判断 222"/>
        <xdr:cNvSpPr/>
      </xdr:nvSpPr>
      <xdr:spPr>
        <a:xfrm>
          <a:off x="3746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74947</xdr:rowOff>
    </xdr:from>
    <xdr:ext cx="405111" cy="259045"/>
    <xdr:sp macro="" textlink="">
      <xdr:nvSpPr>
        <xdr:cNvPr id="224" name="n_1aveValue【福祉施設】&#10;有形固定資産減価償却率"/>
        <xdr:cNvSpPr txBox="1"/>
      </xdr:nvSpPr>
      <xdr:spPr>
        <a:xfrm>
          <a:off x="3582043" y="1413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48261</xdr:rowOff>
    </xdr:from>
    <xdr:to>
      <xdr:col>5</xdr:col>
      <xdr:colOff>409575</xdr:colOff>
      <xdr:row>84</xdr:row>
      <xdr:rowOff>149861</xdr:rowOff>
    </xdr:to>
    <xdr:sp macro="" textlink="">
      <xdr:nvSpPr>
        <xdr:cNvPr id="230" name="円/楕円 229"/>
        <xdr:cNvSpPr/>
      </xdr:nvSpPr>
      <xdr:spPr>
        <a:xfrm>
          <a:off x="3746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140988</xdr:rowOff>
    </xdr:from>
    <xdr:ext cx="405111" cy="259045"/>
    <xdr:sp macro="" textlink="">
      <xdr:nvSpPr>
        <xdr:cNvPr id="231" name="n_1mainValue【福祉施設】&#10;有形固定資産減価償却率"/>
        <xdr:cNvSpPr txBox="1"/>
      </xdr:nvSpPr>
      <xdr:spPr>
        <a:xfrm>
          <a:off x="3582043"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55" name="直線コネクタ 254"/>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56"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57" name="直線コネクタ 256"/>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58"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59" name="直線コネクタ 258"/>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57166</xdr:rowOff>
    </xdr:from>
    <xdr:ext cx="469744" cy="259045"/>
    <xdr:sp macro="" textlink="">
      <xdr:nvSpPr>
        <xdr:cNvPr id="260" name="【福祉施設】&#10;一人当たり面積平均値テキスト"/>
        <xdr:cNvSpPr txBox="1"/>
      </xdr:nvSpPr>
      <xdr:spPr>
        <a:xfrm>
          <a:off x="10566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61" name="フローチャート : 判断 260"/>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62" name="フローチャート : 判断 261"/>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102888</xdr:rowOff>
    </xdr:from>
    <xdr:ext cx="469744" cy="259045"/>
    <xdr:sp macro="" textlink="">
      <xdr:nvSpPr>
        <xdr:cNvPr id="263" name="n_1aveValue【福祉施設】&#10;一人当たり面積"/>
        <xdr:cNvSpPr txBox="1"/>
      </xdr:nvSpPr>
      <xdr:spPr>
        <a:xfrm>
          <a:off x="9391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147320</xdr:rowOff>
    </xdr:from>
    <xdr:to>
      <xdr:col>14</xdr:col>
      <xdr:colOff>79375</xdr:colOff>
      <xdr:row>81</xdr:row>
      <xdr:rowOff>77470</xdr:rowOff>
    </xdr:to>
    <xdr:sp macro="" textlink="">
      <xdr:nvSpPr>
        <xdr:cNvPr id="269" name="円/楕円 268"/>
        <xdr:cNvSpPr/>
      </xdr:nvSpPr>
      <xdr:spPr>
        <a:xfrm>
          <a:off x="958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93997</xdr:rowOff>
    </xdr:from>
    <xdr:ext cx="469744" cy="259045"/>
    <xdr:sp macro="" textlink="">
      <xdr:nvSpPr>
        <xdr:cNvPr id="270" name="n_1mainValue【福祉施設】&#10;一人当たり面積"/>
        <xdr:cNvSpPr txBox="1"/>
      </xdr:nvSpPr>
      <xdr:spPr>
        <a:xfrm>
          <a:off x="9391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2" name="直線コネクタ 28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3" name="テキスト ボックス 28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4" name="直線コネクタ 28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5" name="テキスト ボックス 28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6" name="直線コネクタ 28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7" name="テキスト ボックス 28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8" name="直線コネクタ 28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9" name="テキスト ボックス 28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293" name="直線コネクタ 292"/>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294"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295" name="直線コネクタ 294"/>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296"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297" name="直線コネクタ 296"/>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298" name="【市民会館】&#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299" name="フローチャート : 判断 298"/>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105411</xdr:rowOff>
    </xdr:from>
    <xdr:to>
      <xdr:col>5</xdr:col>
      <xdr:colOff>409575</xdr:colOff>
      <xdr:row>106</xdr:row>
      <xdr:rowOff>35561</xdr:rowOff>
    </xdr:to>
    <xdr:sp macro="" textlink="">
      <xdr:nvSpPr>
        <xdr:cNvPr id="300" name="フローチャート : 判断 299"/>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26688</xdr:rowOff>
    </xdr:from>
    <xdr:ext cx="405111" cy="259045"/>
    <xdr:sp macro="" textlink="">
      <xdr:nvSpPr>
        <xdr:cNvPr id="301" name="n_1aveValue【市民会館】&#10;有形固定資産減価償却率"/>
        <xdr:cNvSpPr txBox="1"/>
      </xdr:nvSpPr>
      <xdr:spPr>
        <a:xfrm>
          <a:off x="3582043"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96265</xdr:rowOff>
    </xdr:from>
    <xdr:to>
      <xdr:col>5</xdr:col>
      <xdr:colOff>409575</xdr:colOff>
      <xdr:row>104</xdr:row>
      <xdr:rowOff>26415</xdr:rowOff>
    </xdr:to>
    <xdr:sp macro="" textlink="">
      <xdr:nvSpPr>
        <xdr:cNvPr id="307" name="円/楕円 306"/>
        <xdr:cNvSpPr/>
      </xdr:nvSpPr>
      <xdr:spPr>
        <a:xfrm>
          <a:off x="3746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42942</xdr:rowOff>
    </xdr:from>
    <xdr:ext cx="405111" cy="259045"/>
    <xdr:sp macro="" textlink="">
      <xdr:nvSpPr>
        <xdr:cNvPr id="308" name="n_1mainValue【市民会館】&#10;有形固定資産減価償却率"/>
        <xdr:cNvSpPr txBox="1"/>
      </xdr:nvSpPr>
      <xdr:spPr>
        <a:xfrm>
          <a:off x="3582043" y="1753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0" name="テキスト ボックス 3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2" name="テキスト ボックス 3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4" name="テキスト ボックス 3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6" name="テキスト ボックス 3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30" name="直線コネクタ 329"/>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31"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32" name="直線コネクタ 331"/>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33"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34" name="直線コネクタ 333"/>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35"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36" name="フローチャート : 判断 335"/>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337" name="フローチャート : 判断 336"/>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42690</xdr:rowOff>
    </xdr:from>
    <xdr:ext cx="469744" cy="259045"/>
    <xdr:sp macro="" textlink="">
      <xdr:nvSpPr>
        <xdr:cNvPr id="338" name="n_1aveValue【市民会館】&#10;一人当たり面積"/>
        <xdr:cNvSpPr txBox="1"/>
      </xdr:nvSpPr>
      <xdr:spPr>
        <a:xfrm>
          <a:off x="93917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123698</xdr:rowOff>
    </xdr:from>
    <xdr:to>
      <xdr:col>14</xdr:col>
      <xdr:colOff>79375</xdr:colOff>
      <xdr:row>104</xdr:row>
      <xdr:rowOff>53848</xdr:rowOff>
    </xdr:to>
    <xdr:sp macro="" textlink="">
      <xdr:nvSpPr>
        <xdr:cNvPr id="344" name="円/楕円 343"/>
        <xdr:cNvSpPr/>
      </xdr:nvSpPr>
      <xdr:spPr>
        <a:xfrm>
          <a:off x="9588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70375</xdr:rowOff>
    </xdr:from>
    <xdr:ext cx="469744" cy="259045"/>
    <xdr:sp macro="" textlink="">
      <xdr:nvSpPr>
        <xdr:cNvPr id="345" name="n_1mainValue【市民会館】&#10;一人当たり面積"/>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1" name="正方形/長方形 36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0" name="テキスト ボックス 3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384" name="直線コネクタ 383"/>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385"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6" name="直線コネクタ 385"/>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387"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388" name="直線コネクタ 387"/>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140225</xdr:rowOff>
    </xdr:from>
    <xdr:ext cx="405111" cy="259045"/>
    <xdr:sp macro="" textlink="">
      <xdr:nvSpPr>
        <xdr:cNvPr id="389" name="【保健センター・保健所】&#10;有形固定資産減価償却率平均値テキスト"/>
        <xdr:cNvSpPr txBox="1"/>
      </xdr:nvSpPr>
      <xdr:spPr>
        <a:xfrm>
          <a:off x="16408400" y="1042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161798</xdr:rowOff>
    </xdr:from>
    <xdr:to>
      <xdr:col>23</xdr:col>
      <xdr:colOff>568325</xdr:colOff>
      <xdr:row>61</xdr:row>
      <xdr:rowOff>91948</xdr:rowOff>
    </xdr:to>
    <xdr:sp macro="" textlink="">
      <xdr:nvSpPr>
        <xdr:cNvPr id="390" name="フローチャート : 判断 389"/>
        <xdr:cNvSpPr/>
      </xdr:nvSpPr>
      <xdr:spPr>
        <a:xfrm>
          <a:off x="16268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97790</xdr:rowOff>
    </xdr:from>
    <xdr:to>
      <xdr:col>22</xdr:col>
      <xdr:colOff>415925</xdr:colOff>
      <xdr:row>61</xdr:row>
      <xdr:rowOff>27940</xdr:rowOff>
    </xdr:to>
    <xdr:sp macro="" textlink="">
      <xdr:nvSpPr>
        <xdr:cNvPr id="391" name="フローチャート : 判断 390"/>
        <xdr:cNvSpPr/>
      </xdr:nvSpPr>
      <xdr:spPr>
        <a:xfrm>
          <a:off x="1543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19067</xdr:rowOff>
    </xdr:from>
    <xdr:ext cx="405111" cy="259045"/>
    <xdr:sp macro="" textlink="">
      <xdr:nvSpPr>
        <xdr:cNvPr id="392" name="n_1aveValue【保健センター・保健所】&#10;有形固定資産減価償却率"/>
        <xdr:cNvSpPr txBox="1"/>
      </xdr:nvSpPr>
      <xdr:spPr>
        <a:xfrm>
          <a:off x="15266043"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20066</xdr:rowOff>
    </xdr:from>
    <xdr:to>
      <xdr:col>22</xdr:col>
      <xdr:colOff>415925</xdr:colOff>
      <xdr:row>59</xdr:row>
      <xdr:rowOff>121666</xdr:rowOff>
    </xdr:to>
    <xdr:sp macro="" textlink="">
      <xdr:nvSpPr>
        <xdr:cNvPr id="398" name="円/楕円 397"/>
        <xdr:cNvSpPr/>
      </xdr:nvSpPr>
      <xdr:spPr>
        <a:xfrm>
          <a:off x="15430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138193</xdr:rowOff>
    </xdr:from>
    <xdr:ext cx="405111" cy="259045"/>
    <xdr:sp macro="" textlink="">
      <xdr:nvSpPr>
        <xdr:cNvPr id="399" name="n_1mainValue【保健センター・保健所】&#10;有形固定資産減価償却率"/>
        <xdr:cNvSpPr txBox="1"/>
      </xdr:nvSpPr>
      <xdr:spPr>
        <a:xfrm>
          <a:off x="15266043"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421" name="直線コネクタ 420"/>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22"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23" name="直線コネクタ 422"/>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24"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25" name="直線コネクタ 42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426"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27" name="フローチャート : 判断 426"/>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40640</xdr:rowOff>
    </xdr:from>
    <xdr:to>
      <xdr:col>31</xdr:col>
      <xdr:colOff>85725</xdr:colOff>
      <xdr:row>60</xdr:row>
      <xdr:rowOff>142240</xdr:rowOff>
    </xdr:to>
    <xdr:sp macro="" textlink="">
      <xdr:nvSpPr>
        <xdr:cNvPr id="428" name="フローチャート : 判断 427"/>
        <xdr:cNvSpPr/>
      </xdr:nvSpPr>
      <xdr:spPr>
        <a:xfrm>
          <a:off x="2127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133367</xdr:rowOff>
    </xdr:from>
    <xdr:ext cx="469744" cy="259045"/>
    <xdr:sp macro="" textlink="">
      <xdr:nvSpPr>
        <xdr:cNvPr id="429" name="n_1aveValue【保健センター・保健所】&#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6350</xdr:rowOff>
    </xdr:from>
    <xdr:to>
      <xdr:col>31</xdr:col>
      <xdr:colOff>85725</xdr:colOff>
      <xdr:row>57</xdr:row>
      <xdr:rowOff>107950</xdr:rowOff>
    </xdr:to>
    <xdr:sp macro="" textlink="">
      <xdr:nvSpPr>
        <xdr:cNvPr id="435" name="円/楕円 434"/>
        <xdr:cNvSpPr/>
      </xdr:nvSpPr>
      <xdr:spPr>
        <a:xfrm>
          <a:off x="2127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124477</xdr:rowOff>
    </xdr:from>
    <xdr:ext cx="469744" cy="259045"/>
    <xdr:sp macro="" textlink="">
      <xdr:nvSpPr>
        <xdr:cNvPr id="436" name="n_1mainValue【保健センター・保健所】&#10;一人当たり面積"/>
        <xdr:cNvSpPr txBox="1"/>
      </xdr:nvSpPr>
      <xdr:spPr>
        <a:xfrm>
          <a:off x="210757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7" name="テキスト ボックス 4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9" name="テキスト ボックス 4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7" name="テキスト ボックス 4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461" name="直線コネクタ 460"/>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462"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463" name="直線コネクタ 462"/>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464"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465" name="直線コネクタ 464"/>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45738</xdr:rowOff>
    </xdr:from>
    <xdr:ext cx="405111" cy="259045"/>
    <xdr:sp macro="" textlink="">
      <xdr:nvSpPr>
        <xdr:cNvPr id="466" name="【消防施設】&#10;有形固定資産減価償却率平均値テキスト"/>
        <xdr:cNvSpPr txBox="1"/>
      </xdr:nvSpPr>
      <xdr:spPr>
        <a:xfrm>
          <a:off x="164084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67311</xdr:rowOff>
    </xdr:from>
    <xdr:to>
      <xdr:col>23</xdr:col>
      <xdr:colOff>568325</xdr:colOff>
      <xdr:row>82</xdr:row>
      <xdr:rowOff>168911</xdr:rowOff>
    </xdr:to>
    <xdr:sp macro="" textlink="">
      <xdr:nvSpPr>
        <xdr:cNvPr id="467" name="フローチャート : 判断 466"/>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133986</xdr:rowOff>
    </xdr:from>
    <xdr:to>
      <xdr:col>22</xdr:col>
      <xdr:colOff>415925</xdr:colOff>
      <xdr:row>83</xdr:row>
      <xdr:rowOff>64136</xdr:rowOff>
    </xdr:to>
    <xdr:sp macro="" textlink="">
      <xdr:nvSpPr>
        <xdr:cNvPr id="468" name="フローチャート : 判断 467"/>
        <xdr:cNvSpPr/>
      </xdr:nvSpPr>
      <xdr:spPr>
        <a:xfrm>
          <a:off x="15430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80663</xdr:rowOff>
    </xdr:from>
    <xdr:ext cx="405111" cy="259045"/>
    <xdr:sp macro="" textlink="">
      <xdr:nvSpPr>
        <xdr:cNvPr id="469" name="n_1aveValue【消防施設】&#10;有形固定資産減価償却率"/>
        <xdr:cNvSpPr txBox="1"/>
      </xdr:nvSpPr>
      <xdr:spPr>
        <a:xfrm>
          <a:off x="15266043"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17780</xdr:rowOff>
    </xdr:from>
    <xdr:to>
      <xdr:col>22</xdr:col>
      <xdr:colOff>415925</xdr:colOff>
      <xdr:row>84</xdr:row>
      <xdr:rowOff>119380</xdr:rowOff>
    </xdr:to>
    <xdr:sp macro="" textlink="">
      <xdr:nvSpPr>
        <xdr:cNvPr id="475" name="円/楕円 474"/>
        <xdr:cNvSpPr/>
      </xdr:nvSpPr>
      <xdr:spPr>
        <a:xfrm>
          <a:off x="1543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110507</xdr:rowOff>
    </xdr:from>
    <xdr:ext cx="405111" cy="259045"/>
    <xdr:sp macro="" textlink="">
      <xdr:nvSpPr>
        <xdr:cNvPr id="476" name="n_1mainValue【消防施設】&#10;有形固定資産減価償却率"/>
        <xdr:cNvSpPr txBox="1"/>
      </xdr:nvSpPr>
      <xdr:spPr>
        <a:xfrm>
          <a:off x="15266043"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7" name="直線コネクタ 4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8" name="テキスト ボックス 4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9" name="直線コネクタ 4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0" name="テキスト ボックス 4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1" name="直線コネクタ 4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2" name="テキスト ボックス 4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3" name="直線コネクタ 4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4" name="テキスト ボックス 4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5" name="直線コネクタ 4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6" name="テキスト ボックス 4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7" name="直線コネクタ 4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8" name="テキスト ボックス 4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138793</xdr:rowOff>
    </xdr:from>
    <xdr:to>
      <xdr:col>32</xdr:col>
      <xdr:colOff>186689</xdr:colOff>
      <xdr:row>86</xdr:row>
      <xdr:rowOff>27214</xdr:rowOff>
    </xdr:to>
    <xdr:cxnSp macro="">
      <xdr:nvCxnSpPr>
        <xdr:cNvPr id="502" name="直線コネクタ 501"/>
        <xdr:cNvCxnSpPr/>
      </xdr:nvCxnSpPr>
      <xdr:spPr>
        <a:xfrm flipV="1">
          <a:off x="22160864" y="13683343"/>
          <a:ext cx="0" cy="1088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31041</xdr:rowOff>
    </xdr:from>
    <xdr:ext cx="469744" cy="259045"/>
    <xdr:sp macro="" textlink="">
      <xdr:nvSpPr>
        <xdr:cNvPr id="503" name="【消防施設】&#10;一人当たり面積最小値テキスト"/>
        <xdr:cNvSpPr txBox="1"/>
      </xdr:nvSpPr>
      <xdr:spPr>
        <a:xfrm>
          <a:off x="22250400"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86</xdr:row>
      <xdr:rowOff>27214</xdr:rowOff>
    </xdr:from>
    <xdr:to>
      <xdr:col>32</xdr:col>
      <xdr:colOff>276225</xdr:colOff>
      <xdr:row>86</xdr:row>
      <xdr:rowOff>27214</xdr:rowOff>
    </xdr:to>
    <xdr:cxnSp macro="">
      <xdr:nvCxnSpPr>
        <xdr:cNvPr id="504" name="直線コネクタ 503"/>
        <xdr:cNvCxnSpPr/>
      </xdr:nvCxnSpPr>
      <xdr:spPr>
        <a:xfrm>
          <a:off x="22072600" y="1477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85470</xdr:rowOff>
    </xdr:from>
    <xdr:ext cx="469744" cy="259045"/>
    <xdr:sp macro="" textlink="">
      <xdr:nvSpPr>
        <xdr:cNvPr id="505" name="【消防施設】&#10;一人当たり面積最大値テキスト"/>
        <xdr:cNvSpPr txBox="1"/>
      </xdr:nvSpPr>
      <xdr:spPr>
        <a:xfrm>
          <a:off x="22250400" y="1345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79</xdr:row>
      <xdr:rowOff>138793</xdr:rowOff>
    </xdr:from>
    <xdr:to>
      <xdr:col>32</xdr:col>
      <xdr:colOff>276225</xdr:colOff>
      <xdr:row>79</xdr:row>
      <xdr:rowOff>138793</xdr:rowOff>
    </xdr:to>
    <xdr:cxnSp macro="">
      <xdr:nvCxnSpPr>
        <xdr:cNvPr id="506" name="直線コネクタ 505"/>
        <xdr:cNvCxnSpPr/>
      </xdr:nvCxnSpPr>
      <xdr:spPr>
        <a:xfrm>
          <a:off x="22072600" y="13683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44648</xdr:rowOff>
    </xdr:from>
    <xdr:ext cx="469744" cy="259045"/>
    <xdr:sp macro="" textlink="">
      <xdr:nvSpPr>
        <xdr:cNvPr id="507" name="【消防施設】&#10;一人当たり面積平均値テキスト"/>
        <xdr:cNvSpPr txBox="1"/>
      </xdr:nvSpPr>
      <xdr:spPr>
        <a:xfrm>
          <a:off x="222504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66221</xdr:rowOff>
    </xdr:from>
    <xdr:to>
      <xdr:col>32</xdr:col>
      <xdr:colOff>238125</xdr:colOff>
      <xdr:row>83</xdr:row>
      <xdr:rowOff>167821</xdr:rowOff>
    </xdr:to>
    <xdr:sp macro="" textlink="">
      <xdr:nvSpPr>
        <xdr:cNvPr id="508" name="フローチャート : 判断 507"/>
        <xdr:cNvSpPr/>
      </xdr:nvSpPr>
      <xdr:spPr>
        <a:xfrm>
          <a:off x="22110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63500</xdr:rowOff>
    </xdr:from>
    <xdr:to>
      <xdr:col>31</xdr:col>
      <xdr:colOff>85725</xdr:colOff>
      <xdr:row>82</xdr:row>
      <xdr:rowOff>165100</xdr:rowOff>
    </xdr:to>
    <xdr:sp macro="" textlink="">
      <xdr:nvSpPr>
        <xdr:cNvPr id="509" name="フローチャート : 判断 508"/>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156227</xdr:rowOff>
    </xdr:from>
    <xdr:ext cx="469744" cy="259045"/>
    <xdr:sp macro="" textlink="">
      <xdr:nvSpPr>
        <xdr:cNvPr id="510"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19957</xdr:rowOff>
    </xdr:from>
    <xdr:to>
      <xdr:col>31</xdr:col>
      <xdr:colOff>85725</xdr:colOff>
      <xdr:row>78</xdr:row>
      <xdr:rowOff>121557</xdr:rowOff>
    </xdr:to>
    <xdr:sp macro="" textlink="">
      <xdr:nvSpPr>
        <xdr:cNvPr id="516" name="円/楕円 515"/>
        <xdr:cNvSpPr/>
      </xdr:nvSpPr>
      <xdr:spPr>
        <a:xfrm>
          <a:off x="21272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138084</xdr:rowOff>
    </xdr:from>
    <xdr:ext cx="469744" cy="259045"/>
    <xdr:sp macro="" textlink="">
      <xdr:nvSpPr>
        <xdr:cNvPr id="517" name="n_1mainValue【消防施設】&#10;一人当たり面積"/>
        <xdr:cNvSpPr txBox="1"/>
      </xdr:nvSpPr>
      <xdr:spPr>
        <a:xfrm>
          <a:off x="210757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8" name="テキスト ボックス 5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9" name="直線コネクタ 5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0" name="テキスト ボックス 52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1" name="直線コネクタ 5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2" name="テキスト ボックス 5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3" name="直線コネクタ 5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4" name="テキスト ボックス 5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5" name="直線コネクタ 5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6" name="テキスト ボックス 53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540" name="直線コネクタ 539"/>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541"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542" name="直線コネクタ 541"/>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543"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544" name="直線コネクタ 543"/>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161562</xdr:rowOff>
    </xdr:from>
    <xdr:ext cx="405111" cy="259045"/>
    <xdr:sp macro="" textlink="">
      <xdr:nvSpPr>
        <xdr:cNvPr id="545" name="【庁舎】&#10;有形固定資産減価償却率平均値テキスト"/>
        <xdr:cNvSpPr txBox="1"/>
      </xdr:nvSpPr>
      <xdr:spPr>
        <a:xfrm>
          <a:off x="16408400" y="1782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11685</xdr:rowOff>
    </xdr:from>
    <xdr:to>
      <xdr:col>23</xdr:col>
      <xdr:colOff>568325</xdr:colOff>
      <xdr:row>104</xdr:row>
      <xdr:rowOff>113285</xdr:rowOff>
    </xdr:to>
    <xdr:sp macro="" textlink="">
      <xdr:nvSpPr>
        <xdr:cNvPr id="546" name="フローチャート : 判断 545"/>
        <xdr:cNvSpPr/>
      </xdr:nvSpPr>
      <xdr:spPr>
        <a:xfrm>
          <a:off x="16268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547" name="フローチャート : 判断 546"/>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97553</xdr:rowOff>
    </xdr:from>
    <xdr:ext cx="405111" cy="259045"/>
    <xdr:sp macro="" textlink="">
      <xdr:nvSpPr>
        <xdr:cNvPr id="548" name="n_1aveValue【庁舎】&#10;有形固定資産減価償却率"/>
        <xdr:cNvSpPr txBox="1"/>
      </xdr:nvSpPr>
      <xdr:spPr>
        <a:xfrm>
          <a:off x="15266043"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121413</xdr:rowOff>
    </xdr:from>
    <xdr:to>
      <xdr:col>22</xdr:col>
      <xdr:colOff>415925</xdr:colOff>
      <xdr:row>100</xdr:row>
      <xdr:rowOff>51563</xdr:rowOff>
    </xdr:to>
    <xdr:sp macro="" textlink="">
      <xdr:nvSpPr>
        <xdr:cNvPr id="554" name="円/楕円 553"/>
        <xdr:cNvSpPr/>
      </xdr:nvSpPr>
      <xdr:spPr>
        <a:xfrm>
          <a:off x="15430500" y="170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68090</xdr:rowOff>
    </xdr:from>
    <xdr:ext cx="405111" cy="259045"/>
    <xdr:sp macro="" textlink="">
      <xdr:nvSpPr>
        <xdr:cNvPr id="555" name="n_1mainValue【庁舎】&#10;有形固定資産減価償却率"/>
        <xdr:cNvSpPr txBox="1"/>
      </xdr:nvSpPr>
      <xdr:spPr>
        <a:xfrm>
          <a:off x="15266043" y="1687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6" name="テキスト ボックス 5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580" name="直線コネクタ 579"/>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581"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582" name="直線コネクタ 581"/>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583"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584" name="直線コネクタ 583"/>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60977</xdr:rowOff>
    </xdr:from>
    <xdr:ext cx="469744" cy="259045"/>
    <xdr:sp macro="" textlink="">
      <xdr:nvSpPr>
        <xdr:cNvPr id="585" name="【庁舎】&#10;一人当たり面積平均値テキスト"/>
        <xdr:cNvSpPr txBox="1"/>
      </xdr:nvSpPr>
      <xdr:spPr>
        <a:xfrm>
          <a:off x="22250400" y="1823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586" name="フローチャート : 判断 585"/>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587" name="フローチャート : 判断 586"/>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74947</xdr:rowOff>
    </xdr:from>
    <xdr:ext cx="469744" cy="259045"/>
    <xdr:sp macro="" textlink="">
      <xdr:nvSpPr>
        <xdr:cNvPr id="588"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139700</xdr:rowOff>
    </xdr:from>
    <xdr:to>
      <xdr:col>31</xdr:col>
      <xdr:colOff>85725</xdr:colOff>
      <xdr:row>108</xdr:row>
      <xdr:rowOff>69850</xdr:rowOff>
    </xdr:to>
    <xdr:sp macro="" textlink="">
      <xdr:nvSpPr>
        <xdr:cNvPr id="594" name="円/楕円 593"/>
        <xdr:cNvSpPr/>
      </xdr:nvSpPr>
      <xdr:spPr>
        <a:xfrm>
          <a:off x="2127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60977</xdr:rowOff>
    </xdr:from>
    <xdr:ext cx="469744" cy="259045"/>
    <xdr:sp macro="" textlink="">
      <xdr:nvSpPr>
        <xdr:cNvPr id="595" name="n_1mainValue【庁舎】&#10;一人当たり面積"/>
        <xdr:cNvSpPr txBox="1"/>
      </xdr:nvSpPr>
      <xdr:spPr>
        <a:xfrm>
          <a:off x="210757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建築物における有形固定資産減価償却率は総じて高い傾向を示している。これは、合併に伴い老朽化した類似施設の増加がみられること、市域が広域で島嶼部を含むため、市内の移動に時間的、経済的制約がかかることもあって、施設集約も進みにくい状況がみられることが影響していると思われる。</a:t>
          </a:r>
          <a:endParaRPr lang="ja-JP" altLang="ja-JP" sz="1400">
            <a:effectLst/>
          </a:endParaRPr>
        </a:p>
        <a:p>
          <a:r>
            <a:rPr kumimoji="1" lang="ja-JP" altLang="ja-JP" sz="1100">
              <a:solidFill>
                <a:schemeClr val="dk1"/>
              </a:solidFill>
              <a:effectLst/>
              <a:latin typeface="+mn-lt"/>
              <a:ea typeface="+mn-ea"/>
              <a:cs typeface="+mn-cs"/>
            </a:rPr>
            <a:t>類似団体との市民一人当たりの面積比較においても同様に高い数値を示しており、今後は施設の集約化、複合化を進める必要がある。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前年度から０．０１ポイント低下した。</a:t>
          </a:r>
          <a:endParaRPr kumimoji="1" lang="en-US" altLang="ja-JP" sz="1300">
            <a:latin typeface="ＭＳ Ｐゴシック"/>
          </a:endParaRPr>
        </a:p>
        <a:p>
          <a:r>
            <a:rPr kumimoji="1" lang="ja-JP" altLang="en-US" sz="1300">
              <a:solidFill>
                <a:schemeClr val="dk1"/>
              </a:solidFill>
              <a:effectLst/>
              <a:latin typeface="+mn-lt"/>
              <a:ea typeface="+mn-ea"/>
              <a:cs typeface="+mn-cs"/>
            </a:rPr>
            <a:t>　本年度は、個人市民税や固定資産税が増加したものの、法人市民税が大きく落ち込んだことなどから、</a:t>
          </a:r>
          <a:r>
            <a:rPr kumimoji="1" lang="ja-JP" altLang="ja-JP" sz="1300">
              <a:solidFill>
                <a:schemeClr val="dk1"/>
              </a:solidFill>
              <a:effectLst/>
              <a:latin typeface="+mn-lt"/>
              <a:ea typeface="+mn-ea"/>
              <a:cs typeface="+mn-cs"/>
            </a:rPr>
            <a:t>市税全体では</a:t>
          </a:r>
          <a:r>
            <a:rPr kumimoji="1" lang="en-US" altLang="ja-JP" sz="1300">
              <a:solidFill>
                <a:schemeClr val="dk1"/>
              </a:solidFill>
              <a:effectLst/>
              <a:latin typeface="+mn-lt"/>
              <a:ea typeface="+mn-ea"/>
              <a:cs typeface="+mn-cs"/>
            </a:rPr>
            <a:t>422</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の減</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景気の先行きについて</a:t>
          </a:r>
          <a:r>
            <a:rPr kumimoji="1" lang="ja-JP" altLang="en-US" sz="1300">
              <a:solidFill>
                <a:schemeClr val="dk1"/>
              </a:solidFill>
              <a:effectLst/>
              <a:latin typeface="+mn-lt"/>
              <a:ea typeface="+mn-ea"/>
              <a:cs typeface="+mn-cs"/>
            </a:rPr>
            <a:t>一部に明るさが見えつつあるが、依然</a:t>
          </a:r>
          <a:r>
            <a:rPr kumimoji="1" lang="ja-JP" altLang="ja-JP" sz="1300">
              <a:solidFill>
                <a:schemeClr val="dk1"/>
              </a:solidFill>
              <a:effectLst/>
              <a:latin typeface="+mn-lt"/>
              <a:ea typeface="+mn-ea"/>
              <a:cs typeface="+mn-cs"/>
            </a:rPr>
            <a:t>不透明感が拭えない状況の中、厳しい財政状況が続くことが見込まれる。</a:t>
          </a:r>
          <a:endParaRPr lang="ja-JP" altLang="ja-JP" sz="1300">
            <a:effectLst/>
          </a:endParaRPr>
        </a:p>
        <a:p>
          <a:r>
            <a:rPr kumimoji="1" lang="ja-JP" altLang="ja-JP" sz="1300">
              <a:solidFill>
                <a:schemeClr val="dk1"/>
              </a:solidFill>
              <a:effectLst/>
              <a:latin typeface="+mn-lt"/>
              <a:ea typeface="+mn-ea"/>
              <a:cs typeface="+mn-cs"/>
            </a:rPr>
            <a:t>　今後も大規模建設事業が集中するなかで、事務事業の見直しや施設の統廃合などの経費削減や使用料収入の見直しによる自主財源の確保等の行財政改革を実施し、持続的な行政経営の実現に努める</a:t>
          </a:r>
          <a:r>
            <a:rPr kumimoji="1" lang="ja-JP" altLang="en-US" sz="1300">
              <a:solidFill>
                <a:schemeClr val="dk1"/>
              </a:solidFill>
              <a:effectLst/>
              <a:latin typeface="+mn-lt"/>
              <a:ea typeface="+mn-ea"/>
              <a:cs typeface="+mn-cs"/>
            </a:rPr>
            <a:t>必要がある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70" name="直線コネクタ 69"/>
        <xdr:cNvCxnSpPr/>
      </xdr:nvCxnSpPr>
      <xdr:spPr>
        <a:xfrm>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146957</xdr:rowOff>
    </xdr:to>
    <xdr:cxnSp macro="">
      <xdr:nvCxnSpPr>
        <xdr:cNvPr id="73" name="直線コネクタ 72"/>
        <xdr:cNvCxnSpPr/>
      </xdr:nvCxnSpPr>
      <xdr:spPr>
        <a:xfrm>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9" name="円/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1" name="円/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7" name="円/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前年度から４．４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要因として、経常一般歳出が</a:t>
          </a:r>
          <a:r>
            <a:rPr kumimoji="1" lang="en-US" altLang="ja-JP" sz="1300">
              <a:solidFill>
                <a:schemeClr val="dk1"/>
              </a:solidFill>
              <a:effectLst/>
              <a:latin typeface="+mn-lt"/>
              <a:ea typeface="+mn-ea"/>
              <a:cs typeface="+mn-cs"/>
            </a:rPr>
            <a:t>347</a:t>
          </a:r>
          <a:r>
            <a:rPr kumimoji="1" lang="ja-JP" altLang="en-US" sz="1300">
              <a:solidFill>
                <a:schemeClr val="dk1"/>
              </a:solidFill>
              <a:effectLst/>
              <a:latin typeface="+mn-lt"/>
              <a:ea typeface="+mn-ea"/>
              <a:cs typeface="+mn-cs"/>
            </a:rPr>
            <a:t>百万円の減となったものの、地</a:t>
          </a:r>
          <a:r>
            <a:rPr kumimoji="1" lang="ja-JP" altLang="ja-JP" sz="1300">
              <a:solidFill>
                <a:schemeClr val="dk1"/>
              </a:solidFill>
              <a:effectLst/>
              <a:latin typeface="+mn-lt"/>
              <a:ea typeface="+mn-ea"/>
              <a:cs typeface="+mn-cs"/>
            </a:rPr>
            <a:t>方税</a:t>
          </a:r>
          <a:r>
            <a:rPr kumimoji="1" lang="ja-JP" altLang="en-US" sz="1300">
              <a:solidFill>
                <a:schemeClr val="dk1"/>
              </a:solidFill>
              <a:effectLst/>
              <a:latin typeface="+mn-lt"/>
              <a:ea typeface="+mn-ea"/>
              <a:cs typeface="+mn-cs"/>
            </a:rPr>
            <a:t>や普通交付税、臨時財政対策債などの</a:t>
          </a:r>
          <a:r>
            <a:rPr kumimoji="1" lang="ja-JP" altLang="ja-JP" sz="1300">
              <a:solidFill>
                <a:schemeClr val="dk1"/>
              </a:solidFill>
              <a:effectLst/>
              <a:latin typeface="+mn-lt"/>
              <a:ea typeface="+mn-ea"/>
              <a:cs typeface="+mn-cs"/>
            </a:rPr>
            <a:t>経常一般財源収入</a:t>
          </a:r>
          <a:r>
            <a:rPr kumimoji="1" lang="ja-JP" altLang="en-US"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2,116</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の減と大きく落ち込んだことが挙げられる。</a:t>
          </a:r>
          <a:endParaRPr lang="ja-JP" altLang="ja-JP" sz="1300">
            <a:effectLst/>
          </a:endParaRPr>
        </a:p>
        <a:p>
          <a:r>
            <a:rPr kumimoji="1" lang="ja-JP" altLang="ja-JP" sz="1300">
              <a:solidFill>
                <a:schemeClr val="dk1"/>
              </a:solidFill>
              <a:effectLst/>
              <a:latin typeface="+mn-lt"/>
              <a:ea typeface="+mn-ea"/>
              <a:cs typeface="+mn-cs"/>
            </a:rPr>
            <a:t>　経常収支比率が</a:t>
          </a:r>
          <a:r>
            <a:rPr kumimoji="1" lang="ja-JP" altLang="en-US" sz="1300">
              <a:solidFill>
                <a:schemeClr val="dk1"/>
              </a:solidFill>
              <a:effectLst/>
              <a:latin typeface="+mn-lt"/>
              <a:ea typeface="+mn-ea"/>
              <a:cs typeface="+mn-cs"/>
            </a:rPr>
            <a:t>高水準で推移している主な要因として</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類似団体と比較して歳入面で財政力指数が低い水準にあること、歳出面では人件費や公債費、公営企業への繰出金が高止まりしていることなどがある。</a:t>
          </a:r>
          <a:endParaRPr kumimoji="1" lang="en-US" altLang="ja-JP" sz="13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131064</xdr:rowOff>
    </xdr:from>
    <xdr:to>
      <xdr:col>7</xdr:col>
      <xdr:colOff>152400</xdr:colOff>
      <xdr:row>66</xdr:row>
      <xdr:rowOff>508</xdr:rowOff>
    </xdr:to>
    <xdr:cxnSp macro="">
      <xdr:nvCxnSpPr>
        <xdr:cNvPr id="131" name="直線コネクタ 130"/>
        <xdr:cNvCxnSpPr/>
      </xdr:nvCxnSpPr>
      <xdr:spPr>
        <a:xfrm>
          <a:off x="4114800" y="11103864"/>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131064</xdr:rowOff>
    </xdr:from>
    <xdr:to>
      <xdr:col>6</xdr:col>
      <xdr:colOff>0</xdr:colOff>
      <xdr:row>65</xdr:row>
      <xdr:rowOff>56134</xdr:rowOff>
    </xdr:to>
    <xdr:cxnSp macro="">
      <xdr:nvCxnSpPr>
        <xdr:cNvPr id="134" name="直線コネクタ 133"/>
        <xdr:cNvCxnSpPr/>
      </xdr:nvCxnSpPr>
      <xdr:spPr>
        <a:xfrm flipV="1">
          <a:off x="3225800" y="111038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121412</xdr:rowOff>
    </xdr:from>
    <xdr:to>
      <xdr:col>4</xdr:col>
      <xdr:colOff>482600</xdr:colOff>
      <xdr:row>65</xdr:row>
      <xdr:rowOff>56134</xdr:rowOff>
    </xdr:to>
    <xdr:cxnSp macro="">
      <xdr:nvCxnSpPr>
        <xdr:cNvPr id="137" name="直線コネクタ 136"/>
        <xdr:cNvCxnSpPr/>
      </xdr:nvCxnSpPr>
      <xdr:spPr>
        <a:xfrm>
          <a:off x="2336800" y="110942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121412</xdr:rowOff>
    </xdr:from>
    <xdr:to>
      <xdr:col>3</xdr:col>
      <xdr:colOff>279400</xdr:colOff>
      <xdr:row>65</xdr:row>
      <xdr:rowOff>75438</xdr:rowOff>
    </xdr:to>
    <xdr:cxnSp macro="">
      <xdr:nvCxnSpPr>
        <xdr:cNvPr id="140" name="直線コネクタ 139"/>
        <xdr:cNvCxnSpPr/>
      </xdr:nvCxnSpPr>
      <xdr:spPr>
        <a:xfrm flipV="1">
          <a:off x="1447800" y="110942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42" name="テキスト ボックス 141"/>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138955</xdr:rowOff>
    </xdr:from>
    <xdr:ext cx="762000" cy="259045"/>
    <xdr:sp macro="" textlink="">
      <xdr:nvSpPr>
        <xdr:cNvPr id="144" name="テキスト ボックス 143"/>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121158</xdr:rowOff>
    </xdr:from>
    <xdr:to>
      <xdr:col>7</xdr:col>
      <xdr:colOff>203200</xdr:colOff>
      <xdr:row>66</xdr:row>
      <xdr:rowOff>51308</xdr:rowOff>
    </xdr:to>
    <xdr:sp macro="" textlink="">
      <xdr:nvSpPr>
        <xdr:cNvPr id="150" name="円/楕円 149"/>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93235</xdr:rowOff>
    </xdr:from>
    <xdr:ext cx="762000" cy="259045"/>
    <xdr:sp macro="" textlink="">
      <xdr:nvSpPr>
        <xdr:cNvPr id="151" name="財政構造の弾力性該当値テキスト"/>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80264</xdr:rowOff>
    </xdr:from>
    <xdr:to>
      <xdr:col>6</xdr:col>
      <xdr:colOff>50800</xdr:colOff>
      <xdr:row>65</xdr:row>
      <xdr:rowOff>10414</xdr:rowOff>
    </xdr:to>
    <xdr:sp macro="" textlink="">
      <xdr:nvSpPr>
        <xdr:cNvPr id="152" name="円/楕円 151"/>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166641</xdr:rowOff>
    </xdr:from>
    <xdr:ext cx="736600" cy="259045"/>
    <xdr:sp macro="" textlink="">
      <xdr:nvSpPr>
        <xdr:cNvPr id="153" name="テキスト ボックス 152"/>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5334</xdr:rowOff>
    </xdr:from>
    <xdr:to>
      <xdr:col>4</xdr:col>
      <xdr:colOff>533400</xdr:colOff>
      <xdr:row>65</xdr:row>
      <xdr:rowOff>106934</xdr:rowOff>
    </xdr:to>
    <xdr:sp macro="" textlink="">
      <xdr:nvSpPr>
        <xdr:cNvPr id="154" name="円/楕円 153"/>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91711</xdr:rowOff>
    </xdr:from>
    <xdr:ext cx="762000" cy="259045"/>
    <xdr:sp macro="" textlink="">
      <xdr:nvSpPr>
        <xdr:cNvPr id="155" name="テキスト ボックス 154"/>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70612</xdr:rowOff>
    </xdr:from>
    <xdr:to>
      <xdr:col>3</xdr:col>
      <xdr:colOff>330200</xdr:colOff>
      <xdr:row>65</xdr:row>
      <xdr:rowOff>762</xdr:rowOff>
    </xdr:to>
    <xdr:sp macro="" textlink="">
      <xdr:nvSpPr>
        <xdr:cNvPr id="156" name="円/楕円 155"/>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156989</xdr:rowOff>
    </xdr:from>
    <xdr:ext cx="762000" cy="259045"/>
    <xdr:sp macro="" textlink="">
      <xdr:nvSpPr>
        <xdr:cNvPr id="157" name="テキスト ボックス 156"/>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24638</xdr:rowOff>
    </xdr:from>
    <xdr:to>
      <xdr:col>2</xdr:col>
      <xdr:colOff>127000</xdr:colOff>
      <xdr:row>65</xdr:row>
      <xdr:rowOff>126238</xdr:rowOff>
    </xdr:to>
    <xdr:sp macro="" textlink="">
      <xdr:nvSpPr>
        <xdr:cNvPr id="158" name="円/楕円 157"/>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111015</xdr:rowOff>
    </xdr:from>
    <xdr:ext cx="762000" cy="259045"/>
    <xdr:sp macro="" textlink="">
      <xdr:nvSpPr>
        <xdr:cNvPr id="159" name="テキスト ボックス 158"/>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[126,839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人件費は、一部退職者の不補充に伴う職員数の減等により</a:t>
          </a:r>
          <a:r>
            <a:rPr kumimoji="1" lang="en-US" altLang="ja-JP" sz="1300">
              <a:latin typeface="ＭＳ Ｐゴシック"/>
            </a:rPr>
            <a:t>442</a:t>
          </a:r>
          <a:r>
            <a:rPr kumimoji="1" lang="ja-JP" altLang="en-US" sz="1300">
              <a:latin typeface="ＭＳ Ｐゴシック"/>
            </a:rPr>
            <a:t>百万円の減となった。</a:t>
          </a:r>
        </a:p>
        <a:p>
          <a:r>
            <a:rPr kumimoji="1" lang="ja-JP" altLang="en-US" sz="1300">
              <a:latin typeface="ＭＳ Ｐゴシック"/>
            </a:rPr>
            <a:t>　物件費は、ふるさと納税業務委託料の増があったものの、マイナンバー改修等の電子自治体推進費や臨時福祉給付金給付事務委託料、旧因島消防署解体撤去事業などの減により</a:t>
          </a:r>
          <a:r>
            <a:rPr kumimoji="1" lang="en-US" altLang="ja-JP" sz="1300">
              <a:latin typeface="ＭＳ Ｐゴシック"/>
            </a:rPr>
            <a:t>25</a:t>
          </a:r>
          <a:r>
            <a:rPr kumimoji="1" lang="ja-JP" altLang="en-US" sz="1300">
              <a:latin typeface="ＭＳ Ｐゴシック"/>
            </a:rPr>
            <a:t>百万円の減となった。</a:t>
          </a:r>
        </a:p>
        <a:p>
          <a:r>
            <a:rPr kumimoji="1" lang="ja-JP" altLang="en-US" sz="1300">
              <a:latin typeface="ＭＳ Ｐゴシック"/>
            </a:rPr>
            <a:t>　今後も、定員適正化計画に沿った職員数の管理や事務事業の見直し徹底など、行財政改革に取り組むことにより、健全化に努めていく。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148718</xdr:rowOff>
    </xdr:from>
    <xdr:to>
      <xdr:col>7</xdr:col>
      <xdr:colOff>152400</xdr:colOff>
      <xdr:row>84</xdr:row>
      <xdr:rowOff>169728</xdr:rowOff>
    </xdr:to>
    <xdr:cxnSp macro="">
      <xdr:nvCxnSpPr>
        <xdr:cNvPr id="196" name="直線コネクタ 195"/>
        <xdr:cNvCxnSpPr/>
      </xdr:nvCxnSpPr>
      <xdr:spPr>
        <a:xfrm flipV="1">
          <a:off x="4114800" y="14550518"/>
          <a:ext cx="8382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82981</xdr:rowOff>
    </xdr:from>
    <xdr:to>
      <xdr:col>6</xdr:col>
      <xdr:colOff>0</xdr:colOff>
      <xdr:row>84</xdr:row>
      <xdr:rowOff>169728</xdr:rowOff>
    </xdr:to>
    <xdr:cxnSp macro="">
      <xdr:nvCxnSpPr>
        <xdr:cNvPr id="199" name="直線コネクタ 198"/>
        <xdr:cNvCxnSpPr/>
      </xdr:nvCxnSpPr>
      <xdr:spPr>
        <a:xfrm>
          <a:off x="3225800" y="14484781"/>
          <a:ext cx="889000" cy="8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73919</xdr:rowOff>
    </xdr:from>
    <xdr:ext cx="736600" cy="259045"/>
    <xdr:sp macro="" textlink="">
      <xdr:nvSpPr>
        <xdr:cNvPr id="201" name="テキスト ボックス 200"/>
        <xdr:cNvSpPr txBox="1"/>
      </xdr:nvSpPr>
      <xdr:spPr>
        <a:xfrm>
          <a:off x="3733800" y="139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157049</xdr:rowOff>
    </xdr:from>
    <xdr:to>
      <xdr:col>4</xdr:col>
      <xdr:colOff>482600</xdr:colOff>
      <xdr:row>84</xdr:row>
      <xdr:rowOff>82981</xdr:rowOff>
    </xdr:to>
    <xdr:cxnSp macro="">
      <xdr:nvCxnSpPr>
        <xdr:cNvPr id="202" name="直線コネクタ 201"/>
        <xdr:cNvCxnSpPr/>
      </xdr:nvCxnSpPr>
      <xdr:spPr>
        <a:xfrm>
          <a:off x="2336800" y="14387399"/>
          <a:ext cx="889000" cy="9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66146</xdr:rowOff>
    </xdr:from>
    <xdr:ext cx="762000" cy="259045"/>
    <xdr:sp macro="" textlink="">
      <xdr:nvSpPr>
        <xdr:cNvPr id="204" name="テキスト ボックス 203"/>
        <xdr:cNvSpPr txBox="1"/>
      </xdr:nvSpPr>
      <xdr:spPr>
        <a:xfrm>
          <a:off x="2844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157049</xdr:rowOff>
    </xdr:from>
    <xdr:to>
      <xdr:col>3</xdr:col>
      <xdr:colOff>279400</xdr:colOff>
      <xdr:row>84</xdr:row>
      <xdr:rowOff>66108</xdr:rowOff>
    </xdr:to>
    <xdr:cxnSp macro="">
      <xdr:nvCxnSpPr>
        <xdr:cNvPr id="205" name="直線コネクタ 204"/>
        <xdr:cNvCxnSpPr/>
      </xdr:nvCxnSpPr>
      <xdr:spPr>
        <a:xfrm flipV="1">
          <a:off x="1447800" y="14387399"/>
          <a:ext cx="889000" cy="8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166343</xdr:rowOff>
    </xdr:from>
    <xdr:ext cx="762000" cy="259045"/>
    <xdr:sp macro="" textlink="">
      <xdr:nvSpPr>
        <xdr:cNvPr id="207" name="テキスト ボックス 206"/>
        <xdr:cNvSpPr txBox="1"/>
      </xdr:nvSpPr>
      <xdr:spPr>
        <a:xfrm>
          <a:off x="1955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22418</xdr:rowOff>
    </xdr:from>
    <xdr:ext cx="762000" cy="259045"/>
    <xdr:sp macro="" textlink="">
      <xdr:nvSpPr>
        <xdr:cNvPr id="209" name="テキスト ボックス 208"/>
        <xdr:cNvSpPr txBox="1"/>
      </xdr:nvSpPr>
      <xdr:spPr>
        <a:xfrm>
          <a:off x="1066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97918</xdr:rowOff>
    </xdr:from>
    <xdr:to>
      <xdr:col>7</xdr:col>
      <xdr:colOff>203200</xdr:colOff>
      <xdr:row>85</xdr:row>
      <xdr:rowOff>28068</xdr:rowOff>
    </xdr:to>
    <xdr:sp macro="" textlink="">
      <xdr:nvSpPr>
        <xdr:cNvPr id="215" name="円/楕円 214"/>
        <xdr:cNvSpPr/>
      </xdr:nvSpPr>
      <xdr:spPr>
        <a:xfrm>
          <a:off x="4902200" y="144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69995</xdr:rowOff>
    </xdr:from>
    <xdr:ext cx="762000" cy="259045"/>
    <xdr:sp macro="" textlink="">
      <xdr:nvSpPr>
        <xdr:cNvPr id="216" name="人件費・物件費等の状況該当値テキスト"/>
        <xdr:cNvSpPr txBox="1"/>
      </xdr:nvSpPr>
      <xdr:spPr>
        <a:xfrm>
          <a:off x="5041900" y="1447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126,839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118928</xdr:rowOff>
    </xdr:from>
    <xdr:to>
      <xdr:col>6</xdr:col>
      <xdr:colOff>50800</xdr:colOff>
      <xdr:row>85</xdr:row>
      <xdr:rowOff>49078</xdr:rowOff>
    </xdr:to>
    <xdr:sp macro="" textlink="">
      <xdr:nvSpPr>
        <xdr:cNvPr id="217" name="円/楕円 216"/>
        <xdr:cNvSpPr/>
      </xdr:nvSpPr>
      <xdr:spPr>
        <a:xfrm>
          <a:off x="4064000" y="145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33855</xdr:rowOff>
    </xdr:from>
    <xdr:ext cx="736600" cy="259045"/>
    <xdr:sp macro="" textlink="">
      <xdr:nvSpPr>
        <xdr:cNvPr id="218" name="テキスト ボックス 217"/>
        <xdr:cNvSpPr txBox="1"/>
      </xdr:nvSpPr>
      <xdr:spPr>
        <a:xfrm>
          <a:off x="3733800" y="14607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128,058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32181</xdr:rowOff>
    </xdr:from>
    <xdr:to>
      <xdr:col>4</xdr:col>
      <xdr:colOff>533400</xdr:colOff>
      <xdr:row>84</xdr:row>
      <xdr:rowOff>133781</xdr:rowOff>
    </xdr:to>
    <xdr:sp macro="" textlink="">
      <xdr:nvSpPr>
        <xdr:cNvPr id="219" name="円/楕円 218"/>
        <xdr:cNvSpPr/>
      </xdr:nvSpPr>
      <xdr:spPr>
        <a:xfrm>
          <a:off x="3175000" y="1443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118558</xdr:rowOff>
    </xdr:from>
    <xdr:ext cx="762000" cy="259045"/>
    <xdr:sp macro="" textlink="">
      <xdr:nvSpPr>
        <xdr:cNvPr id="220" name="テキスト ボックス 219"/>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123,025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106249</xdr:rowOff>
    </xdr:from>
    <xdr:to>
      <xdr:col>3</xdr:col>
      <xdr:colOff>330200</xdr:colOff>
      <xdr:row>84</xdr:row>
      <xdr:rowOff>36399</xdr:rowOff>
    </xdr:to>
    <xdr:sp macro="" textlink="">
      <xdr:nvSpPr>
        <xdr:cNvPr id="221" name="円/楕円 220"/>
        <xdr:cNvSpPr/>
      </xdr:nvSpPr>
      <xdr:spPr>
        <a:xfrm>
          <a:off x="2286000" y="1433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21176</xdr:rowOff>
    </xdr:from>
    <xdr:ext cx="762000" cy="259045"/>
    <xdr:sp macro="" textlink="">
      <xdr:nvSpPr>
        <xdr:cNvPr id="222" name="テキスト ボックス 221"/>
        <xdr:cNvSpPr txBox="1"/>
      </xdr:nvSpPr>
      <xdr:spPr>
        <a:xfrm>
          <a:off x="1955800" y="1442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117,375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15308</xdr:rowOff>
    </xdr:from>
    <xdr:to>
      <xdr:col>2</xdr:col>
      <xdr:colOff>127000</xdr:colOff>
      <xdr:row>84</xdr:row>
      <xdr:rowOff>116908</xdr:rowOff>
    </xdr:to>
    <xdr:sp macro="" textlink="">
      <xdr:nvSpPr>
        <xdr:cNvPr id="223" name="円/楕円 222"/>
        <xdr:cNvSpPr/>
      </xdr:nvSpPr>
      <xdr:spPr>
        <a:xfrm>
          <a:off x="1397000" y="144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101685</xdr:rowOff>
    </xdr:from>
    <xdr:ext cx="762000" cy="259045"/>
    <xdr:sp macro="" textlink="">
      <xdr:nvSpPr>
        <xdr:cNvPr id="224" name="テキスト ボックス 223"/>
        <xdr:cNvSpPr txBox="1"/>
      </xdr:nvSpPr>
      <xdr:spPr>
        <a:xfrm>
          <a:off x="1066800" y="1450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前年度から１．０ポイント低下した。</a:t>
          </a:r>
          <a:endParaRPr kumimoji="1" lang="en-US" altLang="ja-JP" sz="1300">
            <a:latin typeface="ＭＳ Ｐゴシック"/>
          </a:endParaRPr>
        </a:p>
        <a:p>
          <a:r>
            <a:rPr kumimoji="1" lang="ja-JP" altLang="en-US" sz="1300">
              <a:latin typeface="ＭＳ Ｐゴシック"/>
            </a:rPr>
            <a:t>　主な要因は、階層変動等の職員構成の変動によるものとなっている。</a:t>
          </a:r>
          <a:endParaRPr kumimoji="1" lang="en-US" altLang="ja-JP" sz="1300">
            <a:latin typeface="ＭＳ Ｐゴシック"/>
          </a:endParaRPr>
        </a:p>
        <a:p>
          <a:r>
            <a:rPr kumimoji="1" lang="ja-JP" altLang="en-US" sz="1300">
              <a:latin typeface="ＭＳ Ｐゴシック"/>
            </a:rPr>
            <a:t>　全国平均、広島県平均、類似団体平均を上回っており、今後も</a:t>
          </a:r>
          <a:r>
            <a:rPr kumimoji="1" lang="en-US" altLang="ja-JP" sz="1300">
              <a:latin typeface="ＭＳ Ｐゴシック"/>
            </a:rPr>
            <a:t>55</a:t>
          </a:r>
          <a:r>
            <a:rPr kumimoji="1" lang="ja-JP" altLang="en-US" sz="1300">
              <a:latin typeface="ＭＳ Ｐゴシック"/>
            </a:rPr>
            <a:t>歳を超える職員（管理職）の</a:t>
          </a:r>
          <a:r>
            <a:rPr kumimoji="1" lang="en-US" altLang="ja-JP" sz="1300">
              <a:latin typeface="ＭＳ Ｐゴシック"/>
            </a:rPr>
            <a:t>1.5</a:t>
          </a:r>
          <a:r>
            <a:rPr kumimoji="1" lang="ja-JP" altLang="en-US" sz="1300">
              <a:latin typeface="ＭＳ Ｐゴシック"/>
            </a:rPr>
            <a:t>％削減措置の継続実施等により、一層の給与の適正化に努めていく必要がある。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99786</xdr:rowOff>
    </xdr:to>
    <xdr:cxnSp macro="">
      <xdr:nvCxnSpPr>
        <xdr:cNvPr id="255" name="直線コネクタ 254"/>
        <xdr:cNvCxnSpPr/>
      </xdr:nvCxnSpPr>
      <xdr:spPr>
        <a:xfrm flipV="1">
          <a:off x="17018000" y="13754705"/>
          <a:ext cx="0" cy="746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71863</xdr:rowOff>
    </xdr:from>
    <xdr:ext cx="762000" cy="259045"/>
    <xdr:sp macro="" textlink="">
      <xdr:nvSpPr>
        <xdr:cNvPr id="256" name="給与水準   （国との比較）最小値テキスト"/>
        <xdr:cNvSpPr txBox="1"/>
      </xdr:nvSpPr>
      <xdr:spPr>
        <a:xfrm>
          <a:off x="17106900" y="1447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84</xdr:row>
      <xdr:rowOff>99786</xdr:rowOff>
    </xdr:from>
    <xdr:to>
      <xdr:col>24</xdr:col>
      <xdr:colOff>647700</xdr:colOff>
      <xdr:row>84</xdr:row>
      <xdr:rowOff>99786</xdr:rowOff>
    </xdr:to>
    <xdr:cxnSp macro="">
      <xdr:nvCxnSpPr>
        <xdr:cNvPr id="257" name="直線コネクタ 256"/>
        <xdr:cNvCxnSpPr/>
      </xdr:nvCxnSpPr>
      <xdr:spPr>
        <a:xfrm>
          <a:off x="16929100" y="1450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8"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9" name="直線コネクタ 258"/>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83</xdr:row>
      <xdr:rowOff>75898</xdr:rowOff>
    </xdr:to>
    <xdr:cxnSp macro="">
      <xdr:nvCxnSpPr>
        <xdr:cNvPr id="260" name="直線コネクタ 259"/>
        <xdr:cNvCxnSpPr/>
      </xdr:nvCxnSpPr>
      <xdr:spPr>
        <a:xfrm flipV="1">
          <a:off x="16179800" y="14191343"/>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75189</xdr:rowOff>
    </xdr:from>
    <xdr:ext cx="762000" cy="259045"/>
    <xdr:sp macro="" textlink="">
      <xdr:nvSpPr>
        <xdr:cNvPr id="261" name="給与水準   （国との比較）平均値テキスト"/>
        <xdr:cNvSpPr txBox="1"/>
      </xdr:nvSpPr>
      <xdr:spPr>
        <a:xfrm>
          <a:off x="17106900" y="13962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62" name="フローチャート : 判断 261"/>
        <xdr:cNvSpPr/>
      </xdr:nvSpPr>
      <xdr:spPr>
        <a:xfrm>
          <a:off x="169672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98879</xdr:rowOff>
    </xdr:to>
    <xdr:cxnSp macro="">
      <xdr:nvCxnSpPr>
        <xdr:cNvPr id="263" name="直線コネクタ 262"/>
        <xdr:cNvCxnSpPr/>
      </xdr:nvCxnSpPr>
      <xdr:spPr>
        <a:xfrm flipV="1">
          <a:off x="15290800" y="143062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70152</xdr:rowOff>
    </xdr:from>
    <xdr:to>
      <xdr:col>23</xdr:col>
      <xdr:colOff>457200</xdr:colOff>
      <xdr:row>83</xdr:row>
      <xdr:rowOff>302</xdr:rowOff>
    </xdr:to>
    <xdr:sp macro="" textlink="">
      <xdr:nvSpPr>
        <xdr:cNvPr id="264" name="フローチャート : 判断 263"/>
        <xdr:cNvSpPr/>
      </xdr:nvSpPr>
      <xdr:spPr>
        <a:xfrm>
          <a:off x="16129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65" name="テキスト ボックス 264"/>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98879</xdr:rowOff>
    </xdr:from>
    <xdr:to>
      <xdr:col>22</xdr:col>
      <xdr:colOff>203200</xdr:colOff>
      <xdr:row>83</xdr:row>
      <xdr:rowOff>98879</xdr:rowOff>
    </xdr:to>
    <xdr:cxnSp macro="">
      <xdr:nvCxnSpPr>
        <xdr:cNvPr id="266" name="直線コネクタ 265"/>
        <xdr:cNvCxnSpPr/>
      </xdr:nvCxnSpPr>
      <xdr:spPr>
        <a:xfrm>
          <a:off x="14401800" y="14329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1209</xdr:rowOff>
    </xdr:from>
    <xdr:to>
      <xdr:col>22</xdr:col>
      <xdr:colOff>254000</xdr:colOff>
      <xdr:row>82</xdr:row>
      <xdr:rowOff>102809</xdr:rowOff>
    </xdr:to>
    <xdr:sp macro="" textlink="">
      <xdr:nvSpPr>
        <xdr:cNvPr id="267" name="フローチャート : 判断 266"/>
        <xdr:cNvSpPr/>
      </xdr:nvSpPr>
      <xdr:spPr>
        <a:xfrm>
          <a:off x="15240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68" name="テキスト ボックス 267"/>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89</xdr:row>
      <xdr:rowOff>23888</xdr:rowOff>
    </xdr:to>
    <xdr:cxnSp macro="">
      <xdr:nvCxnSpPr>
        <xdr:cNvPr id="269" name="直線コネクタ 268"/>
        <xdr:cNvCxnSpPr/>
      </xdr:nvCxnSpPr>
      <xdr:spPr>
        <a:xfrm flipV="1">
          <a:off x="13512800" y="14329229"/>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138188</xdr:rowOff>
    </xdr:from>
    <xdr:to>
      <xdr:col>21</xdr:col>
      <xdr:colOff>50800</xdr:colOff>
      <xdr:row>82</xdr:row>
      <xdr:rowOff>68338</xdr:rowOff>
    </xdr:to>
    <xdr:sp macro="" textlink="">
      <xdr:nvSpPr>
        <xdr:cNvPr id="270" name="フローチャート : 判断 269"/>
        <xdr:cNvSpPr/>
      </xdr:nvSpPr>
      <xdr:spPr>
        <a:xfrm>
          <a:off x="14351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78515</xdr:rowOff>
    </xdr:from>
    <xdr:ext cx="762000" cy="259045"/>
    <xdr:sp macro="" textlink="">
      <xdr:nvSpPr>
        <xdr:cNvPr id="271" name="テキスト ボックス 270"/>
        <xdr:cNvSpPr txBox="1"/>
      </xdr:nvSpPr>
      <xdr:spPr>
        <a:xfrm>
          <a:off x="14020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72" name="フローチャート : 判断 271"/>
        <xdr:cNvSpPr/>
      </xdr:nvSpPr>
      <xdr:spPr>
        <a:xfrm>
          <a:off x="13462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73" name="テキスト ボックス 272"/>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9" name="円/楕円 278"/>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53720</xdr:rowOff>
    </xdr:from>
    <xdr:ext cx="762000" cy="259045"/>
    <xdr:sp macro="" textlink="">
      <xdr:nvSpPr>
        <xdr:cNvPr id="280" name="給与水準   （国との比較）該当値テキスト"/>
        <xdr:cNvSpPr txBox="1"/>
      </xdr:nvSpPr>
      <xdr:spPr>
        <a:xfrm>
          <a:off x="17106900" y="141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81" name="円/楕円 280"/>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82" name="テキスト ボックス 281"/>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48079</xdr:rowOff>
    </xdr:from>
    <xdr:to>
      <xdr:col>22</xdr:col>
      <xdr:colOff>254000</xdr:colOff>
      <xdr:row>83</xdr:row>
      <xdr:rowOff>149679</xdr:rowOff>
    </xdr:to>
    <xdr:sp macro="" textlink="">
      <xdr:nvSpPr>
        <xdr:cNvPr id="283" name="円/楕円 282"/>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84" name="テキスト ボックス 283"/>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48079</xdr:rowOff>
    </xdr:from>
    <xdr:to>
      <xdr:col>21</xdr:col>
      <xdr:colOff>50800</xdr:colOff>
      <xdr:row>83</xdr:row>
      <xdr:rowOff>149679</xdr:rowOff>
    </xdr:to>
    <xdr:sp macro="" textlink="">
      <xdr:nvSpPr>
        <xdr:cNvPr id="285" name="円/楕円 284"/>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86" name="テキスト ボックス 285"/>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7" name="円/楕円 286"/>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8" name="テキスト ボックス 287"/>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前年度から０．０６ポイント低下した。</a:t>
          </a:r>
          <a:endParaRPr kumimoji="1" lang="en-US" altLang="ja-JP" sz="1300">
            <a:latin typeface="ＭＳ Ｐゴシック"/>
          </a:endParaRPr>
        </a:p>
        <a:p>
          <a:r>
            <a:rPr kumimoji="1" lang="ja-JP" altLang="en-US" sz="1300">
              <a:latin typeface="ＭＳ Ｐゴシック"/>
            </a:rPr>
            <a:t>　全国平均、広島県平均を下回っているものの、類似団体と比較すると高い水準で推移している。</a:t>
          </a:r>
          <a:endParaRPr kumimoji="1" lang="en-US" altLang="ja-JP" sz="1300">
            <a:latin typeface="ＭＳ Ｐゴシック"/>
          </a:endParaRPr>
        </a:p>
        <a:p>
          <a:r>
            <a:rPr kumimoji="1" lang="ja-JP" altLang="en-US" sz="1300">
              <a:latin typeface="ＭＳ Ｐゴシック"/>
            </a:rPr>
            <a:t>　持続可能な行政運営を実現するため、定員適正化計画に沿って、職員数の適正化に取り組んでいく必要がある。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6" name="直線コネクタ 315"/>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7"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8" name="直線コネクタ 317"/>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9"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20" name="直線コネクタ 319"/>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123952</xdr:rowOff>
    </xdr:from>
    <xdr:to>
      <xdr:col>24</xdr:col>
      <xdr:colOff>558800</xdr:colOff>
      <xdr:row>63</xdr:row>
      <xdr:rowOff>138430</xdr:rowOff>
    </xdr:to>
    <xdr:cxnSp macro="">
      <xdr:nvCxnSpPr>
        <xdr:cNvPr id="321" name="直線コネクタ 320"/>
        <xdr:cNvCxnSpPr/>
      </xdr:nvCxnSpPr>
      <xdr:spPr>
        <a:xfrm flipV="1">
          <a:off x="16179800" y="1092530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2"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3" name="フローチャート : 判断 322"/>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138430</xdr:rowOff>
    </xdr:from>
    <xdr:to>
      <xdr:col>23</xdr:col>
      <xdr:colOff>406400</xdr:colOff>
      <xdr:row>63</xdr:row>
      <xdr:rowOff>169799</xdr:rowOff>
    </xdr:to>
    <xdr:cxnSp macro="">
      <xdr:nvCxnSpPr>
        <xdr:cNvPr id="324" name="直線コネクタ 323"/>
        <xdr:cNvCxnSpPr/>
      </xdr:nvCxnSpPr>
      <xdr:spPr>
        <a:xfrm flipV="1">
          <a:off x="15290800" y="1093978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6" name="テキスト ボックス 325"/>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169799</xdr:rowOff>
    </xdr:from>
    <xdr:to>
      <xdr:col>22</xdr:col>
      <xdr:colOff>203200</xdr:colOff>
      <xdr:row>64</xdr:row>
      <xdr:rowOff>24892</xdr:rowOff>
    </xdr:to>
    <xdr:cxnSp macro="">
      <xdr:nvCxnSpPr>
        <xdr:cNvPr id="327" name="直線コネクタ 326"/>
        <xdr:cNvCxnSpPr/>
      </xdr:nvCxnSpPr>
      <xdr:spPr>
        <a:xfrm flipV="1">
          <a:off x="14401800" y="1097114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8" name="フローチャート : 判断 327"/>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9" name="テキスト ボックス 328"/>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24892</xdr:rowOff>
    </xdr:from>
    <xdr:to>
      <xdr:col>21</xdr:col>
      <xdr:colOff>0</xdr:colOff>
      <xdr:row>64</xdr:row>
      <xdr:rowOff>58674</xdr:rowOff>
    </xdr:to>
    <xdr:cxnSp macro="">
      <xdr:nvCxnSpPr>
        <xdr:cNvPr id="330" name="直線コネクタ 329"/>
        <xdr:cNvCxnSpPr/>
      </xdr:nvCxnSpPr>
      <xdr:spPr>
        <a:xfrm flipV="1">
          <a:off x="13512800" y="109976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31" name="フローチャート : 判断 330"/>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2" name="テキスト ボックス 331"/>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3" name="フローチャート : 判断 332"/>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4" name="テキスト ボックス 333"/>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73152</xdr:rowOff>
    </xdr:from>
    <xdr:to>
      <xdr:col>24</xdr:col>
      <xdr:colOff>609600</xdr:colOff>
      <xdr:row>64</xdr:row>
      <xdr:rowOff>3302</xdr:rowOff>
    </xdr:to>
    <xdr:sp macro="" textlink="">
      <xdr:nvSpPr>
        <xdr:cNvPr id="340" name="円/楕円 339"/>
        <xdr:cNvSpPr/>
      </xdr:nvSpPr>
      <xdr:spPr>
        <a:xfrm>
          <a:off x="16967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45229</xdr:rowOff>
    </xdr:from>
    <xdr:ext cx="762000" cy="259045"/>
    <xdr:sp macro="" textlink="">
      <xdr:nvSpPr>
        <xdr:cNvPr id="341" name="定員管理の状況該当値テキスト"/>
        <xdr:cNvSpPr txBox="1"/>
      </xdr:nvSpPr>
      <xdr:spPr>
        <a:xfrm>
          <a:off x="17106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87630</xdr:rowOff>
    </xdr:from>
    <xdr:to>
      <xdr:col>23</xdr:col>
      <xdr:colOff>457200</xdr:colOff>
      <xdr:row>64</xdr:row>
      <xdr:rowOff>17780</xdr:rowOff>
    </xdr:to>
    <xdr:sp macro="" textlink="">
      <xdr:nvSpPr>
        <xdr:cNvPr id="342" name="円/楕円 341"/>
        <xdr:cNvSpPr/>
      </xdr:nvSpPr>
      <xdr:spPr>
        <a:xfrm>
          <a:off x="16129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2557</xdr:rowOff>
    </xdr:from>
    <xdr:ext cx="736600" cy="259045"/>
    <xdr:sp macro="" textlink="">
      <xdr:nvSpPr>
        <xdr:cNvPr id="343" name="テキスト ボックス 342"/>
        <xdr:cNvSpPr txBox="1"/>
      </xdr:nvSpPr>
      <xdr:spPr>
        <a:xfrm>
          <a:off x="15798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118999</xdr:rowOff>
    </xdr:from>
    <xdr:to>
      <xdr:col>22</xdr:col>
      <xdr:colOff>254000</xdr:colOff>
      <xdr:row>64</xdr:row>
      <xdr:rowOff>49149</xdr:rowOff>
    </xdr:to>
    <xdr:sp macro="" textlink="">
      <xdr:nvSpPr>
        <xdr:cNvPr id="344" name="円/楕円 343"/>
        <xdr:cNvSpPr/>
      </xdr:nvSpPr>
      <xdr:spPr>
        <a:xfrm>
          <a:off x="15240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33926</xdr:rowOff>
    </xdr:from>
    <xdr:ext cx="762000" cy="259045"/>
    <xdr:sp macro="" textlink="">
      <xdr:nvSpPr>
        <xdr:cNvPr id="345" name="テキスト ボックス 344"/>
        <xdr:cNvSpPr txBox="1"/>
      </xdr:nvSpPr>
      <xdr:spPr>
        <a:xfrm>
          <a:off x="14909800" y="1100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145542</xdr:rowOff>
    </xdr:from>
    <xdr:to>
      <xdr:col>21</xdr:col>
      <xdr:colOff>50800</xdr:colOff>
      <xdr:row>64</xdr:row>
      <xdr:rowOff>75692</xdr:rowOff>
    </xdr:to>
    <xdr:sp macro="" textlink="">
      <xdr:nvSpPr>
        <xdr:cNvPr id="346" name="円/楕円 345"/>
        <xdr:cNvSpPr/>
      </xdr:nvSpPr>
      <xdr:spPr>
        <a:xfrm>
          <a:off x="14351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60469</xdr:rowOff>
    </xdr:from>
    <xdr:ext cx="762000" cy="259045"/>
    <xdr:sp macro="" textlink="">
      <xdr:nvSpPr>
        <xdr:cNvPr id="347" name="テキスト ボックス 346"/>
        <xdr:cNvSpPr txBox="1"/>
      </xdr:nvSpPr>
      <xdr:spPr>
        <a:xfrm>
          <a:off x="14020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7874</xdr:rowOff>
    </xdr:from>
    <xdr:to>
      <xdr:col>19</xdr:col>
      <xdr:colOff>533400</xdr:colOff>
      <xdr:row>64</xdr:row>
      <xdr:rowOff>109474</xdr:rowOff>
    </xdr:to>
    <xdr:sp macro="" textlink="">
      <xdr:nvSpPr>
        <xdr:cNvPr id="348" name="円/楕円 347"/>
        <xdr:cNvSpPr/>
      </xdr:nvSpPr>
      <xdr:spPr>
        <a:xfrm>
          <a:off x="13462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94251</xdr:rowOff>
    </xdr:from>
    <xdr:ext cx="762000" cy="259045"/>
    <xdr:sp macro="" textlink="">
      <xdr:nvSpPr>
        <xdr:cNvPr id="349" name="テキスト ボックス 348"/>
        <xdr:cNvSpPr txBox="1"/>
      </xdr:nvSpPr>
      <xdr:spPr>
        <a:xfrm>
          <a:off x="13131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前年度から０．７ポイント低下した。</a:t>
          </a:r>
          <a:endParaRPr kumimoji="1" lang="en-US" altLang="ja-JP" sz="1300">
            <a:latin typeface="ＭＳ Ｐゴシック"/>
          </a:endParaRPr>
        </a:p>
        <a:p>
          <a:r>
            <a:rPr kumimoji="1" lang="ja-JP" altLang="en-US" sz="1300">
              <a:latin typeface="ＭＳ Ｐゴシック"/>
            </a:rPr>
            <a:t>　主な要因として、実質公債費比率の算定式の分母となる標準税収入額が増となったことに加え、分子となる元利償還額及び純元利償還金が減となったことが挙げられる。</a:t>
          </a:r>
          <a:endParaRPr kumimoji="1" lang="en-US" altLang="ja-JP" sz="1300">
            <a:latin typeface="ＭＳ Ｐゴシック"/>
          </a:endParaRPr>
        </a:p>
        <a:p>
          <a:r>
            <a:rPr kumimoji="1" lang="ja-JP" altLang="en-US" sz="1300">
              <a:latin typeface="ＭＳ Ｐゴシック"/>
            </a:rPr>
            <a:t>　今後、大規模建設事業の実施により指標の悪化が見込まれるが、有利な地方債の選択や建設事業の見直しにより、借入額を必要最小限に抑制し、財政健全化に努めていく。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6" name="直線コネクタ 375"/>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7"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8" name="直線コネクタ 377"/>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146304</xdr:rowOff>
    </xdr:to>
    <xdr:cxnSp macro="">
      <xdr:nvCxnSpPr>
        <xdr:cNvPr id="381" name="直線コネクタ 380"/>
        <xdr:cNvCxnSpPr/>
      </xdr:nvCxnSpPr>
      <xdr:spPr>
        <a:xfrm flipV="1">
          <a:off x="16179800" y="693674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2"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3" name="フローチャート : 判断 382"/>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146304</xdr:rowOff>
    </xdr:from>
    <xdr:to>
      <xdr:col>23</xdr:col>
      <xdr:colOff>406400</xdr:colOff>
      <xdr:row>41</xdr:row>
      <xdr:rowOff>42418</xdr:rowOff>
    </xdr:to>
    <xdr:cxnSp macro="">
      <xdr:nvCxnSpPr>
        <xdr:cNvPr id="384" name="直線コネクタ 383"/>
        <xdr:cNvCxnSpPr/>
      </xdr:nvCxnSpPr>
      <xdr:spPr>
        <a:xfrm flipV="1">
          <a:off x="15290800" y="70043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5" name="フローチャート : 判断 384"/>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6" name="テキスト ボックス 385"/>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100330</xdr:rowOff>
    </xdr:to>
    <xdr:cxnSp macro="">
      <xdr:nvCxnSpPr>
        <xdr:cNvPr id="387" name="直線コネクタ 386"/>
        <xdr:cNvCxnSpPr/>
      </xdr:nvCxnSpPr>
      <xdr:spPr>
        <a:xfrm flipV="1">
          <a:off x="14401800" y="707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8" name="フローチャート : 判断 387"/>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9" name="テキスト ボックス 388"/>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138938</xdr:rowOff>
    </xdr:to>
    <xdr:cxnSp macro="">
      <xdr:nvCxnSpPr>
        <xdr:cNvPr id="390" name="直線コネクタ 389"/>
        <xdr:cNvCxnSpPr/>
      </xdr:nvCxnSpPr>
      <xdr:spPr>
        <a:xfrm flipV="1">
          <a:off x="13512800" y="712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91" name="フローチャート : 判断 390"/>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2" name="テキスト ボックス 391"/>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3" name="フローチャート : 判断 392"/>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4" name="テキスト ボックス 393"/>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0" name="円/楕円 399"/>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xdr:rowOff>
    </xdr:from>
    <xdr:ext cx="762000" cy="259045"/>
    <xdr:sp macro="" textlink="">
      <xdr:nvSpPr>
        <xdr:cNvPr id="401"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95504</xdr:rowOff>
    </xdr:from>
    <xdr:to>
      <xdr:col>23</xdr:col>
      <xdr:colOff>457200</xdr:colOff>
      <xdr:row>41</xdr:row>
      <xdr:rowOff>25654</xdr:rowOff>
    </xdr:to>
    <xdr:sp macro="" textlink="">
      <xdr:nvSpPr>
        <xdr:cNvPr id="402" name="円/楕円 401"/>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10431</xdr:rowOff>
    </xdr:from>
    <xdr:ext cx="736600" cy="259045"/>
    <xdr:sp macro="" textlink="">
      <xdr:nvSpPr>
        <xdr:cNvPr id="403" name="テキスト ボックス 402"/>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404" name="円/楕円 403"/>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77995</xdr:rowOff>
    </xdr:from>
    <xdr:ext cx="762000" cy="259045"/>
    <xdr:sp macro="" textlink="">
      <xdr:nvSpPr>
        <xdr:cNvPr id="405" name="テキスト ボックス 404"/>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6" name="円/楕円 405"/>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407" name="テキスト ボックス 406"/>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88138</xdr:rowOff>
    </xdr:from>
    <xdr:to>
      <xdr:col>19</xdr:col>
      <xdr:colOff>533400</xdr:colOff>
      <xdr:row>42</xdr:row>
      <xdr:rowOff>18288</xdr:rowOff>
    </xdr:to>
    <xdr:sp macro="" textlink="">
      <xdr:nvSpPr>
        <xdr:cNvPr id="408" name="円/楕円 407"/>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3065</xdr:rowOff>
    </xdr:from>
    <xdr:ext cx="762000" cy="259045"/>
    <xdr:sp macro="" textlink="">
      <xdr:nvSpPr>
        <xdr:cNvPr id="409" name="テキスト ボックス 408"/>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前年度から３．０ポイント低下した。</a:t>
          </a:r>
          <a:endParaRPr kumimoji="1" lang="en-US" altLang="ja-JP" sz="1300">
            <a:latin typeface="ＭＳ Ｐゴシック"/>
          </a:endParaRPr>
        </a:p>
        <a:p>
          <a:r>
            <a:rPr kumimoji="1" lang="ja-JP" altLang="en-US" sz="1300">
              <a:latin typeface="ＭＳ Ｐゴシック"/>
            </a:rPr>
            <a:t>　主な要因は、地域福祉基金や財政調整基金などの基金残高の減があったものの、これを上回って地方債現在高が減となったためである。</a:t>
          </a:r>
        </a:p>
        <a:p>
          <a:r>
            <a:rPr kumimoji="1" lang="ja-JP" altLang="en-US" sz="1300">
              <a:latin typeface="ＭＳ Ｐゴシック"/>
            </a:rPr>
            <a:t>　今後、新市建設計画に沿った大規模建設事業の実施が集中するため、将来への負担が軽減されるよう、建設事業の見直しを行い、財政規律の確保に努める必要がある。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8" name="直線コネクタ 437"/>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9"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40" name="直線コネクタ 439"/>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84455</xdr:rowOff>
    </xdr:from>
    <xdr:to>
      <xdr:col>24</xdr:col>
      <xdr:colOff>558800</xdr:colOff>
      <xdr:row>15</xdr:row>
      <xdr:rowOff>108585</xdr:rowOff>
    </xdr:to>
    <xdr:cxnSp macro="">
      <xdr:nvCxnSpPr>
        <xdr:cNvPr id="443" name="直線コネクタ 442"/>
        <xdr:cNvCxnSpPr/>
      </xdr:nvCxnSpPr>
      <xdr:spPr>
        <a:xfrm flipV="1">
          <a:off x="16179800" y="265620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4"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5" name="フローチャート : 判断 444"/>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108585</xdr:rowOff>
    </xdr:from>
    <xdr:to>
      <xdr:col>23</xdr:col>
      <xdr:colOff>406400</xdr:colOff>
      <xdr:row>16</xdr:row>
      <xdr:rowOff>31242</xdr:rowOff>
    </xdr:to>
    <xdr:cxnSp macro="">
      <xdr:nvCxnSpPr>
        <xdr:cNvPr id="446" name="直線コネクタ 445"/>
        <xdr:cNvCxnSpPr/>
      </xdr:nvCxnSpPr>
      <xdr:spPr>
        <a:xfrm flipV="1">
          <a:off x="15290800" y="2680335"/>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7" name="フローチャート : 判断 446"/>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8" name="テキスト ボックス 447"/>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31242</xdr:rowOff>
    </xdr:from>
    <xdr:to>
      <xdr:col>22</xdr:col>
      <xdr:colOff>203200</xdr:colOff>
      <xdr:row>16</xdr:row>
      <xdr:rowOff>98806</xdr:rowOff>
    </xdr:to>
    <xdr:cxnSp macro="">
      <xdr:nvCxnSpPr>
        <xdr:cNvPr id="449" name="直線コネクタ 448"/>
        <xdr:cNvCxnSpPr/>
      </xdr:nvCxnSpPr>
      <xdr:spPr>
        <a:xfrm flipV="1">
          <a:off x="14401800" y="27744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50" name="フローチャート : 判断 449"/>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51" name="テキスト ボックス 450"/>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98806</xdr:rowOff>
    </xdr:from>
    <xdr:to>
      <xdr:col>21</xdr:col>
      <xdr:colOff>0</xdr:colOff>
      <xdr:row>16</xdr:row>
      <xdr:rowOff>135001</xdr:rowOff>
    </xdr:to>
    <xdr:cxnSp macro="">
      <xdr:nvCxnSpPr>
        <xdr:cNvPr id="452" name="直線コネクタ 451"/>
        <xdr:cNvCxnSpPr/>
      </xdr:nvCxnSpPr>
      <xdr:spPr>
        <a:xfrm flipV="1">
          <a:off x="13512800" y="284200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3" name="フローチャート : 判断 45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4" name="テキスト ボックス 45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5" name="フローチャート : 判断 454"/>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6" name="テキスト ボックス 455"/>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33655</xdr:rowOff>
    </xdr:from>
    <xdr:to>
      <xdr:col>24</xdr:col>
      <xdr:colOff>609600</xdr:colOff>
      <xdr:row>15</xdr:row>
      <xdr:rowOff>135255</xdr:rowOff>
    </xdr:to>
    <xdr:sp macro="" textlink="">
      <xdr:nvSpPr>
        <xdr:cNvPr id="462" name="円/楕円 461"/>
        <xdr:cNvSpPr/>
      </xdr:nvSpPr>
      <xdr:spPr>
        <a:xfrm>
          <a:off x="169672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5732</xdr:rowOff>
    </xdr:from>
    <xdr:ext cx="762000" cy="259045"/>
    <xdr:sp macro="" textlink="">
      <xdr:nvSpPr>
        <xdr:cNvPr id="463" name="将来負担の状況該当値テキスト"/>
        <xdr:cNvSpPr txBox="1"/>
      </xdr:nvSpPr>
      <xdr:spPr>
        <a:xfrm>
          <a:off x="17106900" y="257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57785</xdr:rowOff>
    </xdr:from>
    <xdr:to>
      <xdr:col>23</xdr:col>
      <xdr:colOff>457200</xdr:colOff>
      <xdr:row>15</xdr:row>
      <xdr:rowOff>159385</xdr:rowOff>
    </xdr:to>
    <xdr:sp macro="" textlink="">
      <xdr:nvSpPr>
        <xdr:cNvPr id="464" name="円/楕円 463"/>
        <xdr:cNvSpPr/>
      </xdr:nvSpPr>
      <xdr:spPr>
        <a:xfrm>
          <a:off x="16129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144162</xdr:rowOff>
    </xdr:from>
    <xdr:ext cx="736600" cy="259045"/>
    <xdr:sp macro="" textlink="">
      <xdr:nvSpPr>
        <xdr:cNvPr id="465" name="テキスト ボックス 464"/>
        <xdr:cNvSpPr txBox="1"/>
      </xdr:nvSpPr>
      <xdr:spPr>
        <a:xfrm>
          <a:off x="15798800" y="271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151892</xdr:rowOff>
    </xdr:from>
    <xdr:to>
      <xdr:col>22</xdr:col>
      <xdr:colOff>254000</xdr:colOff>
      <xdr:row>16</xdr:row>
      <xdr:rowOff>82042</xdr:rowOff>
    </xdr:to>
    <xdr:sp macro="" textlink="">
      <xdr:nvSpPr>
        <xdr:cNvPr id="466" name="円/楕円 465"/>
        <xdr:cNvSpPr/>
      </xdr:nvSpPr>
      <xdr:spPr>
        <a:xfrm>
          <a:off x="15240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66819</xdr:rowOff>
    </xdr:from>
    <xdr:ext cx="762000" cy="259045"/>
    <xdr:sp macro="" textlink="">
      <xdr:nvSpPr>
        <xdr:cNvPr id="467" name="テキスト ボックス 466"/>
        <xdr:cNvSpPr txBox="1"/>
      </xdr:nvSpPr>
      <xdr:spPr>
        <a:xfrm>
          <a:off x="14909800" y="28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48006</xdr:rowOff>
    </xdr:from>
    <xdr:to>
      <xdr:col>21</xdr:col>
      <xdr:colOff>50800</xdr:colOff>
      <xdr:row>16</xdr:row>
      <xdr:rowOff>149606</xdr:rowOff>
    </xdr:to>
    <xdr:sp macro="" textlink="">
      <xdr:nvSpPr>
        <xdr:cNvPr id="468" name="円/楕円 467"/>
        <xdr:cNvSpPr/>
      </xdr:nvSpPr>
      <xdr:spPr>
        <a:xfrm>
          <a:off x="14351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134383</xdr:rowOff>
    </xdr:from>
    <xdr:ext cx="762000" cy="259045"/>
    <xdr:sp macro="" textlink="">
      <xdr:nvSpPr>
        <xdr:cNvPr id="469" name="テキスト ボックス 468"/>
        <xdr:cNvSpPr txBox="1"/>
      </xdr:nvSpPr>
      <xdr:spPr>
        <a:xfrm>
          <a:off x="14020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84201</xdr:rowOff>
    </xdr:from>
    <xdr:to>
      <xdr:col>19</xdr:col>
      <xdr:colOff>533400</xdr:colOff>
      <xdr:row>17</xdr:row>
      <xdr:rowOff>14351</xdr:rowOff>
    </xdr:to>
    <xdr:sp macro="" textlink="">
      <xdr:nvSpPr>
        <xdr:cNvPr id="470" name="円/楕円 469"/>
        <xdr:cNvSpPr/>
      </xdr:nvSpPr>
      <xdr:spPr>
        <a:xfrm>
          <a:off x="13462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170578</xdr:rowOff>
    </xdr:from>
    <xdr:ext cx="762000" cy="259045"/>
    <xdr:sp macro="" textlink="">
      <xdr:nvSpPr>
        <xdr:cNvPr id="471" name="テキスト ボックス 470"/>
        <xdr:cNvSpPr txBox="1"/>
      </xdr:nvSpPr>
      <xdr:spPr>
        <a:xfrm>
          <a:off x="13131800" y="2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前年度から０．６ポイント増加した要因は、一部退職者の不補充に伴う職員数の減等による人件費の減（△</a:t>
          </a:r>
          <a:r>
            <a:rPr kumimoji="1" lang="en-US" altLang="ja-JP" sz="1200">
              <a:latin typeface="ＭＳ Ｐゴシック"/>
            </a:rPr>
            <a:t>442</a:t>
          </a:r>
          <a:r>
            <a:rPr kumimoji="1" lang="ja-JP" altLang="en-US" sz="1200">
              <a:latin typeface="ＭＳ Ｐゴシック"/>
            </a:rPr>
            <a:t>百万円）があったものの、経常一般財源収入が大幅減（△</a:t>
          </a:r>
          <a:r>
            <a:rPr kumimoji="1" lang="en-US" altLang="ja-JP" sz="1200">
              <a:latin typeface="ＭＳ Ｐゴシック"/>
            </a:rPr>
            <a:t>2,116</a:t>
          </a:r>
          <a:r>
            <a:rPr kumimoji="1" lang="ja-JP" altLang="en-US" sz="1200">
              <a:latin typeface="ＭＳ Ｐゴシック"/>
            </a:rPr>
            <a:t>百万円）となったことが挙げられる。</a:t>
          </a:r>
          <a:endParaRPr kumimoji="1" lang="en-US" altLang="ja-JP" sz="1200">
            <a:latin typeface="ＭＳ Ｐゴシック"/>
          </a:endParaRPr>
        </a:p>
        <a:p>
          <a:r>
            <a:rPr kumimoji="1" lang="ja-JP" altLang="en-US" sz="1200">
              <a:latin typeface="ＭＳ Ｐゴシック"/>
            </a:rPr>
            <a:t>　類似団体比較で高水準にある要因として、合併を経て島しょ部や山間部を抱える地理条件に加え、ごみ処理や消防など、広域ではなく市の単独実施事業が多いことなどがある。</a:t>
          </a:r>
          <a:endParaRPr kumimoji="1" lang="en-US" altLang="ja-JP" sz="1200">
            <a:latin typeface="ＭＳ Ｐゴシック"/>
          </a:endParaRPr>
        </a:p>
        <a:p>
          <a:r>
            <a:rPr kumimoji="1" lang="ja-JP" altLang="en-US" sz="1200">
              <a:latin typeface="ＭＳ Ｐゴシック"/>
            </a:rPr>
            <a:t>　引き続き、施設の適正な維持管理に努め、定員適正化計画に沿った職員数の管理など、行財政改革に取り組む必要がある。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25400</xdr:rowOff>
    </xdr:from>
    <xdr:to>
      <xdr:col>7</xdr:col>
      <xdr:colOff>15875</xdr:colOff>
      <xdr:row>38</xdr:row>
      <xdr:rowOff>101600</xdr:rowOff>
    </xdr:to>
    <xdr:cxnSp macro="">
      <xdr:nvCxnSpPr>
        <xdr:cNvPr id="66" name="直線コネクタ 65"/>
        <xdr:cNvCxnSpPr/>
      </xdr:nvCxnSpPr>
      <xdr:spPr>
        <a:xfrm>
          <a:off x="3987800" y="6540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25400</xdr:rowOff>
    </xdr:from>
    <xdr:to>
      <xdr:col>5</xdr:col>
      <xdr:colOff>549275</xdr:colOff>
      <xdr:row>38</xdr:row>
      <xdr:rowOff>152400</xdr:rowOff>
    </xdr:to>
    <xdr:cxnSp macro="">
      <xdr:nvCxnSpPr>
        <xdr:cNvPr id="69" name="直線コネクタ 68"/>
        <xdr:cNvCxnSpPr/>
      </xdr:nvCxnSpPr>
      <xdr:spPr>
        <a:xfrm flipV="1">
          <a:off x="3098800" y="654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25400</xdr:rowOff>
    </xdr:from>
    <xdr:to>
      <xdr:col>4</xdr:col>
      <xdr:colOff>346075</xdr:colOff>
      <xdr:row>38</xdr:row>
      <xdr:rowOff>152400</xdr:rowOff>
    </xdr:to>
    <xdr:cxnSp macro="">
      <xdr:nvCxnSpPr>
        <xdr:cNvPr id="72" name="直線コネクタ 71"/>
        <xdr:cNvCxnSpPr/>
      </xdr:nvCxnSpPr>
      <xdr:spPr>
        <a:xfrm>
          <a:off x="2209800" y="654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25400</xdr:rowOff>
    </xdr:from>
    <xdr:to>
      <xdr:col>3</xdr:col>
      <xdr:colOff>142875</xdr:colOff>
      <xdr:row>40</xdr:row>
      <xdr:rowOff>152400</xdr:rowOff>
    </xdr:to>
    <xdr:cxnSp macro="">
      <xdr:nvCxnSpPr>
        <xdr:cNvPr id="75" name="直線コネクタ 74"/>
        <xdr:cNvCxnSpPr/>
      </xdr:nvCxnSpPr>
      <xdr:spPr>
        <a:xfrm flipV="1">
          <a:off x="1320800" y="65405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50800</xdr:rowOff>
    </xdr:from>
    <xdr:to>
      <xdr:col>7</xdr:col>
      <xdr:colOff>66675</xdr:colOff>
      <xdr:row>38</xdr:row>
      <xdr:rowOff>152400</xdr:rowOff>
    </xdr:to>
    <xdr:sp macro="" textlink="">
      <xdr:nvSpPr>
        <xdr:cNvPr id="85" name="円/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146050</xdr:rowOff>
    </xdr:from>
    <xdr:to>
      <xdr:col>5</xdr:col>
      <xdr:colOff>600075</xdr:colOff>
      <xdr:row>38</xdr:row>
      <xdr:rowOff>76200</xdr:rowOff>
    </xdr:to>
    <xdr:sp macro="" textlink="">
      <xdr:nvSpPr>
        <xdr:cNvPr id="87" name="円/楕円 86"/>
        <xdr:cNvSpPr/>
      </xdr:nvSpPr>
      <xdr:spPr>
        <a:xfrm>
          <a:off x="3937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60977</xdr:rowOff>
    </xdr:from>
    <xdr:ext cx="736600" cy="259045"/>
    <xdr:sp macro="" textlink="">
      <xdr:nvSpPr>
        <xdr:cNvPr id="88" name="テキスト ボックス 87"/>
        <xdr:cNvSpPr txBox="1"/>
      </xdr:nvSpPr>
      <xdr:spPr>
        <a:xfrm>
          <a:off x="3606800" y="657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101600</xdr:rowOff>
    </xdr:from>
    <xdr:to>
      <xdr:col>4</xdr:col>
      <xdr:colOff>396875</xdr:colOff>
      <xdr:row>39</xdr:row>
      <xdr:rowOff>31750</xdr:rowOff>
    </xdr:to>
    <xdr:sp macro="" textlink="">
      <xdr:nvSpPr>
        <xdr:cNvPr id="89" name="円/楕円 88"/>
        <xdr:cNvSpPr/>
      </xdr:nvSpPr>
      <xdr:spPr>
        <a:xfrm>
          <a:off x="3048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16527</xdr:rowOff>
    </xdr:from>
    <xdr:ext cx="762000" cy="259045"/>
    <xdr:sp macro="" textlink="">
      <xdr:nvSpPr>
        <xdr:cNvPr id="90" name="テキスト ボックス 89"/>
        <xdr:cNvSpPr txBox="1"/>
      </xdr:nvSpPr>
      <xdr:spPr>
        <a:xfrm>
          <a:off x="2717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146050</xdr:rowOff>
    </xdr:from>
    <xdr:to>
      <xdr:col>3</xdr:col>
      <xdr:colOff>193675</xdr:colOff>
      <xdr:row>38</xdr:row>
      <xdr:rowOff>76200</xdr:rowOff>
    </xdr:to>
    <xdr:sp macro="" textlink="">
      <xdr:nvSpPr>
        <xdr:cNvPr id="91" name="円/楕円 90"/>
        <xdr:cNvSpPr/>
      </xdr:nvSpPr>
      <xdr:spPr>
        <a:xfrm>
          <a:off x="2159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60977</xdr:rowOff>
    </xdr:from>
    <xdr:ext cx="762000" cy="259045"/>
    <xdr:sp macro="" textlink="">
      <xdr:nvSpPr>
        <xdr:cNvPr id="92" name="テキスト ボックス 91"/>
        <xdr:cNvSpPr txBox="1"/>
      </xdr:nvSpPr>
      <xdr:spPr>
        <a:xfrm>
          <a:off x="1828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101600</xdr:rowOff>
    </xdr:from>
    <xdr:to>
      <xdr:col>1</xdr:col>
      <xdr:colOff>676275</xdr:colOff>
      <xdr:row>41</xdr:row>
      <xdr:rowOff>31750</xdr:rowOff>
    </xdr:to>
    <xdr:sp macro="" textlink="">
      <xdr:nvSpPr>
        <xdr:cNvPr id="93" name="円/楕円 92"/>
        <xdr:cNvSpPr/>
      </xdr:nvSpPr>
      <xdr:spPr>
        <a:xfrm>
          <a:off x="1270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16527</xdr:rowOff>
    </xdr:from>
    <xdr:ext cx="762000" cy="259045"/>
    <xdr:sp macro="" textlink="">
      <xdr:nvSpPr>
        <xdr:cNvPr id="94" name="テキスト ボックス 93"/>
        <xdr:cNvSpPr txBox="1"/>
      </xdr:nvSpPr>
      <xdr:spPr>
        <a:xfrm>
          <a:off x="939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前</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から０．９</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増加した。</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物件費は臨時福祉給付金給付事務委託料や旧因島消防署解体撤去事業などの増があるものの、マイナンバー改修等の電子自治体推進費やレンタサイクル事業費などの減により</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百万円の減となった。</a:t>
          </a:r>
        </a:p>
        <a:p>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㉗</a:t>
          </a:r>
          <a:r>
            <a:rPr kumimoji="1" lang="en-US" altLang="ja-JP" sz="1200">
              <a:solidFill>
                <a:schemeClr val="dk1"/>
              </a:solidFill>
              <a:effectLst/>
              <a:latin typeface="+mn-lt"/>
              <a:ea typeface="+mn-ea"/>
              <a:cs typeface="+mn-cs"/>
            </a:rPr>
            <a:t>7,748</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→㉘：</a:t>
          </a:r>
          <a:r>
            <a:rPr kumimoji="1" lang="en-US" altLang="ja-JP" sz="1200">
              <a:solidFill>
                <a:schemeClr val="dk1"/>
              </a:solidFill>
              <a:effectLst/>
              <a:latin typeface="+mn-lt"/>
              <a:ea typeface="+mn-ea"/>
              <a:cs typeface="+mn-cs"/>
            </a:rPr>
            <a:t>7,722</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引き続き</a:t>
          </a:r>
          <a:r>
            <a:rPr kumimoji="1" lang="ja-JP" altLang="ja-JP" sz="1200">
              <a:solidFill>
                <a:schemeClr val="dk1"/>
              </a:solidFill>
              <a:effectLst/>
              <a:latin typeface="+mn-lt"/>
              <a:ea typeface="+mn-ea"/>
              <a:cs typeface="+mn-cs"/>
            </a:rPr>
            <a:t>、委託業務の見直しなどを行い、効率的な事務の執行に</a:t>
          </a:r>
          <a:r>
            <a:rPr kumimoji="1" lang="ja-JP" altLang="en-US" sz="1200">
              <a:solidFill>
                <a:schemeClr val="dk1"/>
              </a:solidFill>
              <a:effectLst/>
              <a:latin typeface="+mn-lt"/>
              <a:ea typeface="+mn-ea"/>
              <a:cs typeface="+mn-cs"/>
            </a:rPr>
            <a:t>取り組む必要がある。</a:t>
          </a:r>
          <a:endParaRPr kumimoji="1" lang="ja-JP" altLang="en-US" sz="14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16</xdr:row>
      <xdr:rowOff>45357</xdr:rowOff>
    </xdr:to>
    <xdr:cxnSp macro="">
      <xdr:nvCxnSpPr>
        <xdr:cNvPr id="129" name="直線コネクタ 128"/>
        <xdr:cNvCxnSpPr/>
      </xdr:nvCxnSpPr>
      <xdr:spPr>
        <a:xfrm>
          <a:off x="15671800" y="26905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15</xdr:row>
      <xdr:rowOff>118836</xdr:rowOff>
    </xdr:to>
    <xdr:cxnSp macro="">
      <xdr:nvCxnSpPr>
        <xdr:cNvPr id="132" name="直線コネクタ 131"/>
        <xdr:cNvCxnSpPr/>
      </xdr:nvCxnSpPr>
      <xdr:spPr>
        <a:xfrm>
          <a:off x="14782800" y="269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118836</xdr:rowOff>
    </xdr:to>
    <xdr:cxnSp macro="">
      <xdr:nvCxnSpPr>
        <xdr:cNvPr id="135" name="直線コネクタ 134"/>
        <xdr:cNvCxnSpPr/>
      </xdr:nvCxnSpPr>
      <xdr:spPr>
        <a:xfrm>
          <a:off x="13893800" y="267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107950</xdr:rowOff>
    </xdr:to>
    <xdr:cxnSp macro="">
      <xdr:nvCxnSpPr>
        <xdr:cNvPr id="138" name="直線コネクタ 137"/>
        <xdr:cNvCxnSpPr/>
      </xdr:nvCxnSpPr>
      <xdr:spPr>
        <a:xfrm>
          <a:off x="13004800" y="261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8" name="円/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50" name="円/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68036</xdr:rowOff>
    </xdr:from>
    <xdr:to>
      <xdr:col>21</xdr:col>
      <xdr:colOff>412750</xdr:colOff>
      <xdr:row>15</xdr:row>
      <xdr:rowOff>169636</xdr:rowOff>
    </xdr:to>
    <xdr:sp macro="" textlink="">
      <xdr:nvSpPr>
        <xdr:cNvPr id="152" name="円/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4" name="円/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6" name="円/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前年度から０．３ポイント増加した。</a:t>
          </a:r>
          <a:endParaRPr kumimoji="1" lang="en-US" altLang="ja-JP" sz="1200">
            <a:latin typeface="ＭＳ Ｐゴシック"/>
          </a:endParaRPr>
        </a:p>
        <a:p>
          <a:r>
            <a:rPr kumimoji="1" lang="ja-JP" altLang="en-US" sz="1200">
              <a:latin typeface="ＭＳ Ｐゴシック"/>
            </a:rPr>
            <a:t>　生活保護費が減となったものの、臨時福祉給付金や自立支援給付費、私立認定こども園運営負担金等の増により、</a:t>
          </a:r>
          <a:r>
            <a:rPr kumimoji="1" lang="en-US" altLang="ja-JP" sz="1200">
              <a:latin typeface="ＭＳ Ｐゴシック"/>
            </a:rPr>
            <a:t>662</a:t>
          </a:r>
          <a:r>
            <a:rPr kumimoji="1" lang="ja-JP" altLang="en-US" sz="1200">
              <a:latin typeface="ＭＳ Ｐゴシック"/>
            </a:rPr>
            <a:t>百万円の増となった。（㉗</a:t>
          </a:r>
          <a:r>
            <a:rPr kumimoji="1" lang="en-US" altLang="ja-JP" sz="1200">
              <a:latin typeface="ＭＳ Ｐゴシック"/>
            </a:rPr>
            <a:t>12,364</a:t>
          </a:r>
          <a:r>
            <a:rPr kumimoji="1" lang="ja-JP" altLang="en-US" sz="1200">
              <a:latin typeface="ＭＳ Ｐゴシック"/>
            </a:rPr>
            <a:t>百万円→㉘</a:t>
          </a:r>
          <a:r>
            <a:rPr kumimoji="1" lang="en-US" altLang="ja-JP" sz="1200">
              <a:latin typeface="ＭＳ Ｐゴシック"/>
            </a:rPr>
            <a:t>13,025</a:t>
          </a:r>
          <a:r>
            <a:rPr kumimoji="1" lang="ja-JP" altLang="en-US" sz="1200">
              <a:latin typeface="ＭＳ Ｐゴシック"/>
            </a:rPr>
            <a:t>百万円）</a:t>
          </a:r>
          <a:endParaRPr kumimoji="1" lang="en-US" altLang="ja-JP" sz="1200">
            <a:latin typeface="ＭＳ Ｐゴシック"/>
          </a:endParaRPr>
        </a:p>
        <a:p>
          <a:r>
            <a:rPr kumimoji="1" lang="ja-JP" altLang="en-US" sz="1200">
              <a:latin typeface="ＭＳ Ｐゴシック"/>
            </a:rPr>
            <a:t>　類似団体と比較すると低水準にあるが、少子高齢化の進展による増加が見込まれるため、高齢者の介護予防の取組や、生活保護受給者への就労支援等、扶助費の抑制に努める必要がある。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50800</xdr:rowOff>
    </xdr:to>
    <xdr:cxnSp macro="">
      <xdr:nvCxnSpPr>
        <xdr:cNvPr id="190" name="直線コネクタ 189"/>
        <xdr:cNvCxnSpPr/>
      </xdr:nvCxnSpPr>
      <xdr:spPr>
        <a:xfrm>
          <a:off x="3987800" y="9423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54</xdr:row>
      <xdr:rowOff>165100</xdr:rowOff>
    </xdr:to>
    <xdr:cxnSp macro="">
      <xdr:nvCxnSpPr>
        <xdr:cNvPr id="193" name="直線コネクタ 192"/>
        <xdr:cNvCxnSpPr/>
      </xdr:nvCxnSpPr>
      <xdr:spPr>
        <a:xfrm>
          <a:off x="3098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165100</xdr:rowOff>
    </xdr:to>
    <xdr:cxnSp macro="">
      <xdr:nvCxnSpPr>
        <xdr:cNvPr id="196" name="直線コネクタ 195"/>
        <xdr:cNvCxnSpPr/>
      </xdr:nvCxnSpPr>
      <xdr:spPr>
        <a:xfrm>
          <a:off x="2209800" y="9232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146050</xdr:rowOff>
    </xdr:to>
    <xdr:cxnSp macro="">
      <xdr:nvCxnSpPr>
        <xdr:cNvPr id="199" name="直線コネクタ 198"/>
        <xdr:cNvCxnSpPr/>
      </xdr:nvCxnSpPr>
      <xdr:spPr>
        <a:xfrm>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9" name="円/楕円 208"/>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10"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1" name="円/楕円 210"/>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2" name="テキスト ボックス 211"/>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3" name="円/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5" name="円/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7" name="円/楕円 216"/>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8" name="テキスト ボックス 217"/>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前年度から０．７ポイント増加した。</a:t>
          </a:r>
        </a:p>
        <a:p>
          <a:r>
            <a:rPr kumimoji="1" lang="ja-JP" altLang="en-US" sz="1200">
              <a:latin typeface="ＭＳ Ｐゴシック"/>
            </a:rPr>
            <a:t>　類似団体と比較すると高い水準で推移している要因として、高齢化に伴う介護保険事業や国民健康保険事業への繰出や、施設の老朽化による維持補修費が高止まりしていることなどがある。</a:t>
          </a:r>
        </a:p>
        <a:p>
          <a:r>
            <a:rPr kumimoji="1" lang="ja-JP" altLang="en-US" sz="1200">
              <a:latin typeface="ＭＳ Ｐゴシック"/>
            </a:rPr>
            <a:t>　今後、高齢者へ向けた介護予防等の取組を進め、繰出金の抑制とともに、公共施設の維持補修については、計画的な修繕の実施による支出の抑制に努める必要がある。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120650</xdr:rowOff>
    </xdr:to>
    <xdr:cxnSp macro="">
      <xdr:nvCxnSpPr>
        <xdr:cNvPr id="251" name="直線コネクタ 250"/>
        <xdr:cNvCxnSpPr/>
      </xdr:nvCxnSpPr>
      <xdr:spPr>
        <a:xfrm>
          <a:off x="15671800" y="10147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139700</xdr:rowOff>
    </xdr:from>
    <xdr:to>
      <xdr:col>22</xdr:col>
      <xdr:colOff>565150</xdr:colOff>
      <xdr:row>59</xdr:row>
      <xdr:rowOff>31750</xdr:rowOff>
    </xdr:to>
    <xdr:cxnSp macro="">
      <xdr:nvCxnSpPr>
        <xdr:cNvPr id="254" name="直線コネクタ 253"/>
        <xdr:cNvCxnSpPr/>
      </xdr:nvCxnSpPr>
      <xdr:spPr>
        <a:xfrm>
          <a:off x="14782800" y="1008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114300</xdr:rowOff>
    </xdr:from>
    <xdr:to>
      <xdr:col>21</xdr:col>
      <xdr:colOff>361950</xdr:colOff>
      <xdr:row>58</xdr:row>
      <xdr:rowOff>139700</xdr:rowOff>
    </xdr:to>
    <xdr:cxnSp macro="">
      <xdr:nvCxnSpPr>
        <xdr:cNvPr id="257" name="直線コネクタ 256"/>
        <xdr:cNvCxnSpPr/>
      </xdr:nvCxnSpPr>
      <xdr:spPr>
        <a:xfrm>
          <a:off x="13893800" y="1005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114300</xdr:rowOff>
    </xdr:to>
    <xdr:cxnSp macro="">
      <xdr:nvCxnSpPr>
        <xdr:cNvPr id="260" name="直線コネクタ 259"/>
        <xdr:cNvCxnSpPr/>
      </xdr:nvCxnSpPr>
      <xdr:spPr>
        <a:xfrm>
          <a:off x="13004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2" name="テキスト ボックス 261"/>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4" name="テキスト ボックス 263"/>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69850</xdr:rowOff>
    </xdr:from>
    <xdr:to>
      <xdr:col>24</xdr:col>
      <xdr:colOff>82550</xdr:colOff>
      <xdr:row>60</xdr:row>
      <xdr:rowOff>0</xdr:rowOff>
    </xdr:to>
    <xdr:sp macro="" textlink="">
      <xdr:nvSpPr>
        <xdr:cNvPr id="270" name="円/楕円 269"/>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71"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72" name="円/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88900</xdr:rowOff>
    </xdr:from>
    <xdr:to>
      <xdr:col>21</xdr:col>
      <xdr:colOff>412750</xdr:colOff>
      <xdr:row>59</xdr:row>
      <xdr:rowOff>19050</xdr:rowOff>
    </xdr:to>
    <xdr:sp macro="" textlink="">
      <xdr:nvSpPr>
        <xdr:cNvPr id="274" name="円/楕円 273"/>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3827</xdr:rowOff>
    </xdr:from>
    <xdr:ext cx="762000" cy="259045"/>
    <xdr:sp macro="" textlink="">
      <xdr:nvSpPr>
        <xdr:cNvPr id="275" name="テキスト ボックス 274"/>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63500</xdr:rowOff>
    </xdr:from>
    <xdr:to>
      <xdr:col>20</xdr:col>
      <xdr:colOff>209550</xdr:colOff>
      <xdr:row>58</xdr:row>
      <xdr:rowOff>165100</xdr:rowOff>
    </xdr:to>
    <xdr:sp macro="" textlink="">
      <xdr:nvSpPr>
        <xdr:cNvPr id="276" name="円/楕円 275"/>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149877</xdr:rowOff>
    </xdr:from>
    <xdr:ext cx="762000" cy="259045"/>
    <xdr:sp macro="" textlink="">
      <xdr:nvSpPr>
        <xdr:cNvPr id="277" name="テキスト ボックス 276"/>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38100</xdr:rowOff>
    </xdr:from>
    <xdr:to>
      <xdr:col>19</xdr:col>
      <xdr:colOff>6350</xdr:colOff>
      <xdr:row>58</xdr:row>
      <xdr:rowOff>139700</xdr:rowOff>
    </xdr:to>
    <xdr:sp macro="" textlink="">
      <xdr:nvSpPr>
        <xdr:cNvPr id="278" name="円/楕円 277"/>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124477</xdr:rowOff>
    </xdr:from>
    <xdr:ext cx="762000" cy="259045"/>
    <xdr:sp macro="" textlink="">
      <xdr:nvSpPr>
        <xdr:cNvPr id="279" name="テキスト ボックス 278"/>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前年度から１．０ポイント増加した。</a:t>
          </a:r>
        </a:p>
        <a:p>
          <a:r>
            <a:rPr kumimoji="1" lang="ja-JP" altLang="en-US" sz="1200">
              <a:latin typeface="ＭＳ Ｐゴシック"/>
            </a:rPr>
            <a:t>　おのみちプレミアム付き商品券事業の皆減などがあったものの、病院事業への負担金や市税における過年度還付金の増などにより、</a:t>
          </a:r>
          <a:r>
            <a:rPr kumimoji="1" lang="en-US" altLang="ja-JP" sz="1200">
              <a:latin typeface="ＭＳ Ｐゴシック"/>
            </a:rPr>
            <a:t>109</a:t>
          </a:r>
          <a:r>
            <a:rPr kumimoji="1" lang="ja-JP" altLang="en-US" sz="1200">
              <a:latin typeface="ＭＳ Ｐゴシック"/>
            </a:rPr>
            <a:t>百万円の増となっている。　（㉗</a:t>
          </a:r>
          <a:r>
            <a:rPr kumimoji="1" lang="en-US" altLang="ja-JP" sz="1200">
              <a:latin typeface="ＭＳ Ｐゴシック"/>
            </a:rPr>
            <a:t>4,681</a:t>
          </a:r>
          <a:r>
            <a:rPr kumimoji="1" lang="ja-JP" altLang="en-US" sz="1200">
              <a:latin typeface="ＭＳ Ｐゴシック"/>
            </a:rPr>
            <a:t>百万円→㉘</a:t>
          </a:r>
          <a:r>
            <a:rPr kumimoji="1" lang="en-US" altLang="ja-JP" sz="1200">
              <a:latin typeface="ＭＳ Ｐゴシック"/>
            </a:rPr>
            <a:t>4,790</a:t>
          </a:r>
          <a:r>
            <a:rPr kumimoji="1" lang="ja-JP" altLang="en-US" sz="1200">
              <a:latin typeface="ＭＳ Ｐゴシック"/>
            </a:rPr>
            <a:t>百万円）</a:t>
          </a:r>
        </a:p>
        <a:p>
          <a:r>
            <a:rPr kumimoji="1" lang="ja-JP" altLang="en-US" sz="1200">
              <a:latin typeface="ＭＳ Ｐゴシック"/>
            </a:rPr>
            <a:t>　今後、所期の目的を達成したもの、費用対効果の低い事業について、廃止や縮減を検討していく必要がある。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xdr:rowOff>
    </xdr:from>
    <xdr:to>
      <xdr:col>24</xdr:col>
      <xdr:colOff>31750</xdr:colOff>
      <xdr:row>36</xdr:row>
      <xdr:rowOff>81280</xdr:rowOff>
    </xdr:to>
    <xdr:cxnSp macro="">
      <xdr:nvCxnSpPr>
        <xdr:cNvPr id="311" name="直線コネクタ 310"/>
        <xdr:cNvCxnSpPr/>
      </xdr:nvCxnSpPr>
      <xdr:spPr>
        <a:xfrm>
          <a:off x="15671800" y="6177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146050</xdr:rowOff>
    </xdr:from>
    <xdr:to>
      <xdr:col>22</xdr:col>
      <xdr:colOff>565150</xdr:colOff>
      <xdr:row>36</xdr:row>
      <xdr:rowOff>5080</xdr:rowOff>
    </xdr:to>
    <xdr:cxnSp macro="">
      <xdr:nvCxnSpPr>
        <xdr:cNvPr id="314" name="直線コネクタ 313"/>
        <xdr:cNvCxnSpPr/>
      </xdr:nvCxnSpPr>
      <xdr:spPr>
        <a:xfrm>
          <a:off x="14782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146050</xdr:rowOff>
    </xdr:from>
    <xdr:to>
      <xdr:col>21</xdr:col>
      <xdr:colOff>361950</xdr:colOff>
      <xdr:row>35</xdr:row>
      <xdr:rowOff>146050</xdr:rowOff>
    </xdr:to>
    <xdr:cxnSp macro="">
      <xdr:nvCxnSpPr>
        <xdr:cNvPr id="317" name="直線コネクタ 316"/>
        <xdr:cNvCxnSpPr/>
      </xdr:nvCxnSpPr>
      <xdr:spPr>
        <a:xfrm>
          <a:off x="13893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9" name="テキスト ボックス 318"/>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130810</xdr:rowOff>
    </xdr:from>
    <xdr:to>
      <xdr:col>20</xdr:col>
      <xdr:colOff>158750</xdr:colOff>
      <xdr:row>35</xdr:row>
      <xdr:rowOff>146050</xdr:rowOff>
    </xdr:to>
    <xdr:cxnSp macro="">
      <xdr:nvCxnSpPr>
        <xdr:cNvPr id="320" name="直線コネクタ 319"/>
        <xdr:cNvCxnSpPr/>
      </xdr:nvCxnSpPr>
      <xdr:spPr>
        <a:xfrm>
          <a:off x="13004800" y="613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22" name="テキスト ボックス 321"/>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30" name="円/楕円 329"/>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31"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125730</xdr:rowOff>
    </xdr:from>
    <xdr:to>
      <xdr:col>22</xdr:col>
      <xdr:colOff>615950</xdr:colOff>
      <xdr:row>36</xdr:row>
      <xdr:rowOff>55880</xdr:rowOff>
    </xdr:to>
    <xdr:sp macro="" textlink="">
      <xdr:nvSpPr>
        <xdr:cNvPr id="332" name="円/楕円 331"/>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66057</xdr:rowOff>
    </xdr:from>
    <xdr:ext cx="736600" cy="259045"/>
    <xdr:sp macro="" textlink="">
      <xdr:nvSpPr>
        <xdr:cNvPr id="333" name="テキスト ボックス 332"/>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95250</xdr:rowOff>
    </xdr:from>
    <xdr:to>
      <xdr:col>21</xdr:col>
      <xdr:colOff>412750</xdr:colOff>
      <xdr:row>36</xdr:row>
      <xdr:rowOff>25400</xdr:rowOff>
    </xdr:to>
    <xdr:sp macro="" textlink="">
      <xdr:nvSpPr>
        <xdr:cNvPr id="334" name="円/楕円 333"/>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35" name="テキスト ボックス 33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95250</xdr:rowOff>
    </xdr:from>
    <xdr:to>
      <xdr:col>20</xdr:col>
      <xdr:colOff>209550</xdr:colOff>
      <xdr:row>36</xdr:row>
      <xdr:rowOff>25400</xdr:rowOff>
    </xdr:to>
    <xdr:sp macro="" textlink="">
      <xdr:nvSpPr>
        <xdr:cNvPr id="336" name="円/楕円 335"/>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35577</xdr:rowOff>
    </xdr:from>
    <xdr:ext cx="762000" cy="259045"/>
    <xdr:sp macro="" textlink="">
      <xdr:nvSpPr>
        <xdr:cNvPr id="337" name="テキスト ボックス 336"/>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38" name="円/楕円 337"/>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39" name="テキスト ボックス 338"/>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前年度から０．９ポイント増加した。</a:t>
          </a:r>
          <a:endParaRPr kumimoji="1" lang="en-US" altLang="ja-JP" sz="1200">
            <a:latin typeface="ＭＳ Ｐゴシック"/>
          </a:endParaRPr>
        </a:p>
        <a:p>
          <a:r>
            <a:rPr kumimoji="1" lang="ja-JP" altLang="en-US" sz="1200">
              <a:latin typeface="ＭＳ Ｐゴシック"/>
            </a:rPr>
            <a:t>　地方債残高は前年度から</a:t>
          </a:r>
          <a:r>
            <a:rPr kumimoji="1" lang="en-US" altLang="ja-JP" sz="1200">
              <a:latin typeface="ＭＳ Ｐゴシック"/>
            </a:rPr>
            <a:t>1,760</a:t>
          </a:r>
          <a:r>
            <a:rPr kumimoji="1" lang="ja-JP" altLang="en-US" sz="1200">
              <a:latin typeface="ＭＳ Ｐゴシック"/>
            </a:rPr>
            <a:t>百万円減の</a:t>
          </a:r>
          <a:r>
            <a:rPr kumimoji="1" lang="en-US" altLang="ja-JP" sz="1200">
              <a:latin typeface="ＭＳ Ｐゴシック"/>
            </a:rPr>
            <a:t>66,149</a:t>
          </a:r>
          <a:r>
            <a:rPr kumimoji="1" lang="ja-JP" altLang="en-US" sz="1200">
              <a:latin typeface="ＭＳ Ｐゴシック"/>
            </a:rPr>
            <a:t>百万円、元利償還金は</a:t>
          </a:r>
          <a:r>
            <a:rPr kumimoji="1" lang="en-US" altLang="ja-JP" sz="1200">
              <a:latin typeface="ＭＳ Ｐゴシック"/>
            </a:rPr>
            <a:t>82</a:t>
          </a:r>
          <a:r>
            <a:rPr kumimoji="1" lang="ja-JP" altLang="en-US" sz="1200">
              <a:latin typeface="ＭＳ Ｐゴシック"/>
            </a:rPr>
            <a:t>百万円の減となった。（</a:t>
          </a:r>
          <a:r>
            <a:rPr kumimoji="1" lang="ja-JP" altLang="ja-JP" sz="1100">
              <a:solidFill>
                <a:schemeClr val="dk1"/>
              </a:solidFill>
              <a:effectLst/>
              <a:latin typeface="+mn-lt"/>
              <a:ea typeface="+mn-ea"/>
              <a:cs typeface="+mn-cs"/>
            </a:rPr>
            <a:t>㉗</a:t>
          </a:r>
          <a:r>
            <a:rPr kumimoji="1" lang="en-US" altLang="ja-JP" sz="1200">
              <a:latin typeface="ＭＳ Ｐゴシック"/>
            </a:rPr>
            <a:t>7,149</a:t>
          </a:r>
          <a:r>
            <a:rPr kumimoji="1" lang="ja-JP" altLang="en-US" sz="1200">
              <a:latin typeface="ＭＳ Ｐゴシック"/>
            </a:rPr>
            <a:t>百万円→</a:t>
          </a:r>
          <a:r>
            <a:rPr kumimoji="1" lang="ja-JP" altLang="ja-JP" sz="1100">
              <a:solidFill>
                <a:schemeClr val="dk1"/>
              </a:solidFill>
              <a:effectLst/>
              <a:latin typeface="+mn-lt"/>
              <a:ea typeface="+mn-ea"/>
              <a:cs typeface="+mn-cs"/>
            </a:rPr>
            <a:t>㉘</a:t>
          </a:r>
          <a:r>
            <a:rPr kumimoji="1" lang="en-US" altLang="ja-JP" sz="1200">
              <a:latin typeface="ＭＳ Ｐゴシック"/>
            </a:rPr>
            <a:t>7,068</a:t>
          </a:r>
          <a:r>
            <a:rPr kumimoji="1" lang="ja-JP" altLang="en-US" sz="1200">
              <a:latin typeface="ＭＳ Ｐゴシック"/>
            </a:rPr>
            <a:t>百万円）</a:t>
          </a:r>
        </a:p>
        <a:p>
          <a:r>
            <a:rPr kumimoji="1" lang="ja-JP" altLang="en-US" sz="1200">
              <a:latin typeface="ＭＳ Ｐゴシック"/>
            </a:rPr>
            <a:t>　今後、大規模建設事業が集中し公債費の増加が見込まれるが、建設事業の必要性、適正な事業規模等を精査し、事業費及び借入額の抑制に努める必要がある。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99568</xdr:rowOff>
    </xdr:to>
    <xdr:cxnSp macro="">
      <xdr:nvCxnSpPr>
        <xdr:cNvPr id="369" name="直線コネクタ 368"/>
        <xdr:cNvCxnSpPr/>
      </xdr:nvCxnSpPr>
      <xdr:spPr>
        <a:xfrm>
          <a:off x="3987800" y="134315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145287</xdr:rowOff>
    </xdr:to>
    <xdr:cxnSp macro="">
      <xdr:nvCxnSpPr>
        <xdr:cNvPr id="372" name="直線コネクタ 371"/>
        <xdr:cNvCxnSpPr/>
      </xdr:nvCxnSpPr>
      <xdr:spPr>
        <a:xfrm flipV="1">
          <a:off x="3098800" y="134315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78</xdr:row>
      <xdr:rowOff>149861</xdr:rowOff>
    </xdr:to>
    <xdr:cxnSp macro="">
      <xdr:nvCxnSpPr>
        <xdr:cNvPr id="375" name="直線コネクタ 374"/>
        <xdr:cNvCxnSpPr/>
      </xdr:nvCxnSpPr>
      <xdr:spPr>
        <a:xfrm flipV="1">
          <a:off x="2209800" y="135183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7" name="テキスト ボックス 376"/>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78</xdr:row>
      <xdr:rowOff>149861</xdr:rowOff>
    </xdr:to>
    <xdr:cxnSp macro="">
      <xdr:nvCxnSpPr>
        <xdr:cNvPr id="378" name="直線コネクタ 377"/>
        <xdr:cNvCxnSpPr/>
      </xdr:nvCxnSpPr>
      <xdr:spPr>
        <a:xfrm>
          <a:off x="1320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0" name="テキスト ボックス 379"/>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2" name="テキスト ボックス 381"/>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88" name="円/楕円 387"/>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9"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90" name="円/楕円 389"/>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91" name="テキスト ボックス 390"/>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92" name="円/楕円 391"/>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93" name="テキスト ボックス 392"/>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4" name="円/楕円 393"/>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5" name="テキスト ボックス 394"/>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6" name="円/楕円 395"/>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7" name="テキスト ボックス 396"/>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前年度から３．５ポイント増加した。</a:t>
          </a:r>
          <a:endParaRPr kumimoji="1" lang="en-US" altLang="ja-JP" sz="1200">
            <a:latin typeface="ＭＳ Ｐゴシック"/>
          </a:endParaRPr>
        </a:p>
        <a:p>
          <a:r>
            <a:rPr kumimoji="1" lang="ja-JP" altLang="en-US" sz="1200">
              <a:latin typeface="ＭＳ Ｐゴシック"/>
            </a:rPr>
            <a:t>　主な要因は、経常一般財源等収入の減によるもので、類似団体を上回る水準となっている。</a:t>
          </a:r>
          <a:endParaRPr kumimoji="1" lang="en-US" altLang="ja-JP" sz="1200">
            <a:latin typeface="ＭＳ Ｐゴシック"/>
          </a:endParaRPr>
        </a:p>
        <a:p>
          <a:r>
            <a:rPr kumimoji="1" lang="ja-JP" altLang="en-US" sz="1200">
              <a:latin typeface="ＭＳ Ｐゴシック"/>
            </a:rPr>
            <a:t>　地方交付税の減や少子高齢化の進行などを見据え、持続可能な行政経営を行うため、事務事業見直し等を継続し、経費の抑制に努める必要がある。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78</xdr:row>
      <xdr:rowOff>5080</xdr:rowOff>
    </xdr:to>
    <xdr:cxnSp macro="">
      <xdr:nvCxnSpPr>
        <xdr:cNvPr id="430" name="直線コネクタ 429"/>
        <xdr:cNvCxnSpPr/>
      </xdr:nvCxnSpPr>
      <xdr:spPr>
        <a:xfrm>
          <a:off x="15671800" y="131114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88900</xdr:rowOff>
    </xdr:to>
    <xdr:cxnSp macro="">
      <xdr:nvCxnSpPr>
        <xdr:cNvPr id="433" name="直線コネクタ 432"/>
        <xdr:cNvCxnSpPr/>
      </xdr:nvCxnSpPr>
      <xdr:spPr>
        <a:xfrm flipV="1">
          <a:off x="14782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85090</xdr:rowOff>
    </xdr:from>
    <xdr:to>
      <xdr:col>21</xdr:col>
      <xdr:colOff>361950</xdr:colOff>
      <xdr:row>76</xdr:row>
      <xdr:rowOff>88900</xdr:rowOff>
    </xdr:to>
    <xdr:cxnSp macro="">
      <xdr:nvCxnSpPr>
        <xdr:cNvPr id="436" name="直線コネクタ 435"/>
        <xdr:cNvCxnSpPr/>
      </xdr:nvCxnSpPr>
      <xdr:spPr>
        <a:xfrm>
          <a:off x="13893800" y="129438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38" name="テキスト ボックス 437"/>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85090</xdr:rowOff>
    </xdr:from>
    <xdr:to>
      <xdr:col>20</xdr:col>
      <xdr:colOff>158750</xdr:colOff>
      <xdr:row>76</xdr:row>
      <xdr:rowOff>111761</xdr:rowOff>
    </xdr:to>
    <xdr:cxnSp macro="">
      <xdr:nvCxnSpPr>
        <xdr:cNvPr id="439" name="直線コネクタ 438"/>
        <xdr:cNvCxnSpPr/>
      </xdr:nvCxnSpPr>
      <xdr:spPr>
        <a:xfrm flipV="1">
          <a:off x="13004800" y="12943840"/>
          <a:ext cx="889000" cy="1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43" name="テキスト ボックス 442"/>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49" name="円/楕円 448"/>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97807</xdr:rowOff>
    </xdr:from>
    <xdr:ext cx="762000" cy="259045"/>
    <xdr:sp macro="" textlink="">
      <xdr:nvSpPr>
        <xdr:cNvPr id="450"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51" name="円/楕円 450"/>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52" name="テキスト ボックス 451"/>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53" name="円/楕円 452"/>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54" name="テキスト ボックス 453"/>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34290</xdr:rowOff>
    </xdr:from>
    <xdr:to>
      <xdr:col>20</xdr:col>
      <xdr:colOff>209550</xdr:colOff>
      <xdr:row>75</xdr:row>
      <xdr:rowOff>135890</xdr:rowOff>
    </xdr:to>
    <xdr:sp macro="" textlink="">
      <xdr:nvSpPr>
        <xdr:cNvPr id="455" name="円/楕円 454"/>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146067</xdr:rowOff>
    </xdr:from>
    <xdr:ext cx="762000" cy="259045"/>
    <xdr:sp macro="" textlink="">
      <xdr:nvSpPr>
        <xdr:cNvPr id="456" name="テキスト ボックス 455"/>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57" name="円/楕円 456"/>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58" name="テキスト ボックス 457"/>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広島県尾道市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50152</xdr:rowOff>
    </xdr:from>
    <xdr:to>
      <xdr:col>4</xdr:col>
      <xdr:colOff>1117600</xdr:colOff>
      <xdr:row>15</xdr:row>
      <xdr:rowOff>50248</xdr:rowOff>
    </xdr:to>
    <xdr:cxnSp macro="">
      <xdr:nvCxnSpPr>
        <xdr:cNvPr id="50" name="直線コネクタ 49"/>
        <xdr:cNvCxnSpPr/>
      </xdr:nvCxnSpPr>
      <xdr:spPr bwMode="auto">
        <a:xfrm>
          <a:off x="5003800" y="2669527"/>
          <a:ext cx="647700" cy="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14749</xdr:rowOff>
    </xdr:from>
    <xdr:ext cx="762000" cy="259045"/>
    <xdr:sp macro="" textlink="">
      <xdr:nvSpPr>
        <xdr:cNvPr id="51" name="人口1人当たり決算額の推移平均値テキスト130"/>
        <xdr:cNvSpPr txBox="1"/>
      </xdr:nvSpPr>
      <xdr:spPr>
        <a:xfrm>
          <a:off x="5740400" y="2977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50152</xdr:rowOff>
    </xdr:from>
    <xdr:to>
      <xdr:col>4</xdr:col>
      <xdr:colOff>469900</xdr:colOff>
      <xdr:row>15</xdr:row>
      <xdr:rowOff>131686</xdr:rowOff>
    </xdr:to>
    <xdr:cxnSp macro="">
      <xdr:nvCxnSpPr>
        <xdr:cNvPr id="53" name="直線コネクタ 52"/>
        <xdr:cNvCxnSpPr/>
      </xdr:nvCxnSpPr>
      <xdr:spPr bwMode="auto">
        <a:xfrm flipV="1">
          <a:off x="4305300" y="2669527"/>
          <a:ext cx="698500" cy="8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131686</xdr:rowOff>
    </xdr:from>
    <xdr:to>
      <xdr:col>3</xdr:col>
      <xdr:colOff>904875</xdr:colOff>
      <xdr:row>16</xdr:row>
      <xdr:rowOff>4166</xdr:rowOff>
    </xdr:to>
    <xdr:cxnSp macro="">
      <xdr:nvCxnSpPr>
        <xdr:cNvPr id="56" name="直線コネクタ 55"/>
        <xdr:cNvCxnSpPr/>
      </xdr:nvCxnSpPr>
      <xdr:spPr bwMode="auto">
        <a:xfrm flipV="1">
          <a:off x="3606800" y="2751061"/>
          <a:ext cx="698500" cy="4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150061</xdr:rowOff>
    </xdr:from>
    <xdr:ext cx="762000" cy="259045"/>
    <xdr:sp macro="" textlink="">
      <xdr:nvSpPr>
        <xdr:cNvPr id="58" name="テキスト ボックス 57"/>
        <xdr:cNvSpPr txBox="1"/>
      </xdr:nvSpPr>
      <xdr:spPr>
        <a:xfrm>
          <a:off x="3924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54629</xdr:rowOff>
    </xdr:from>
    <xdr:to>
      <xdr:col>3</xdr:col>
      <xdr:colOff>206375</xdr:colOff>
      <xdr:row>16</xdr:row>
      <xdr:rowOff>4166</xdr:rowOff>
    </xdr:to>
    <xdr:cxnSp macro="">
      <xdr:nvCxnSpPr>
        <xdr:cNvPr id="59" name="直線コネクタ 58"/>
        <xdr:cNvCxnSpPr/>
      </xdr:nvCxnSpPr>
      <xdr:spPr bwMode="auto">
        <a:xfrm>
          <a:off x="2908300" y="2674004"/>
          <a:ext cx="698500" cy="120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135278</xdr:rowOff>
    </xdr:from>
    <xdr:ext cx="762000" cy="259045"/>
    <xdr:sp macro="" textlink="">
      <xdr:nvSpPr>
        <xdr:cNvPr id="63" name="テキスト ボックス 62"/>
        <xdr:cNvSpPr txBox="1"/>
      </xdr:nvSpPr>
      <xdr:spPr>
        <a:xfrm>
          <a:off x="25273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170898</xdr:rowOff>
    </xdr:from>
    <xdr:to>
      <xdr:col>5</xdr:col>
      <xdr:colOff>34925</xdr:colOff>
      <xdr:row>15</xdr:row>
      <xdr:rowOff>101048</xdr:rowOff>
    </xdr:to>
    <xdr:sp macro="" textlink="">
      <xdr:nvSpPr>
        <xdr:cNvPr id="69" name="円/楕円 68"/>
        <xdr:cNvSpPr/>
      </xdr:nvSpPr>
      <xdr:spPr bwMode="auto">
        <a:xfrm>
          <a:off x="5600700" y="261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15975</xdr:rowOff>
    </xdr:from>
    <xdr:ext cx="762000" cy="259045"/>
    <xdr:sp macro="" textlink="">
      <xdr:nvSpPr>
        <xdr:cNvPr id="70" name="人口1人当たり決算額の推移該当値テキスト130"/>
        <xdr:cNvSpPr txBox="1"/>
      </xdr:nvSpPr>
      <xdr:spPr>
        <a:xfrm>
          <a:off x="5740400" y="246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86,529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170802</xdr:rowOff>
    </xdr:from>
    <xdr:to>
      <xdr:col>4</xdr:col>
      <xdr:colOff>520700</xdr:colOff>
      <xdr:row>15</xdr:row>
      <xdr:rowOff>100952</xdr:rowOff>
    </xdr:to>
    <xdr:sp macro="" textlink="">
      <xdr:nvSpPr>
        <xdr:cNvPr id="71" name="円/楕円 70"/>
        <xdr:cNvSpPr/>
      </xdr:nvSpPr>
      <xdr:spPr bwMode="auto">
        <a:xfrm>
          <a:off x="4953000" y="261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111129</xdr:rowOff>
    </xdr:from>
    <xdr:ext cx="736600" cy="259045"/>
    <xdr:sp macro="" textlink="">
      <xdr:nvSpPr>
        <xdr:cNvPr id="72" name="テキスト ボックス 71"/>
        <xdr:cNvSpPr txBox="1"/>
      </xdr:nvSpPr>
      <xdr:spPr>
        <a:xfrm>
          <a:off x="4622800" y="2387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80886</xdr:rowOff>
    </xdr:from>
    <xdr:to>
      <xdr:col>3</xdr:col>
      <xdr:colOff>955675</xdr:colOff>
      <xdr:row>16</xdr:row>
      <xdr:rowOff>11036</xdr:rowOff>
    </xdr:to>
    <xdr:sp macro="" textlink="">
      <xdr:nvSpPr>
        <xdr:cNvPr id="73" name="円/楕円 72"/>
        <xdr:cNvSpPr/>
      </xdr:nvSpPr>
      <xdr:spPr bwMode="auto">
        <a:xfrm>
          <a:off x="4254500" y="2700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21213</xdr:rowOff>
    </xdr:from>
    <xdr:ext cx="762000" cy="259045"/>
    <xdr:sp macro="" textlink="">
      <xdr:nvSpPr>
        <xdr:cNvPr id="74" name="テキスト ボックス 73"/>
        <xdr:cNvSpPr txBox="1"/>
      </xdr:nvSpPr>
      <xdr:spPr>
        <a:xfrm>
          <a:off x="3924300" y="24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82,254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124816</xdr:rowOff>
    </xdr:from>
    <xdr:to>
      <xdr:col>3</xdr:col>
      <xdr:colOff>257175</xdr:colOff>
      <xdr:row>16</xdr:row>
      <xdr:rowOff>54966</xdr:rowOff>
    </xdr:to>
    <xdr:sp macro="" textlink="">
      <xdr:nvSpPr>
        <xdr:cNvPr id="75" name="円/楕円 74"/>
        <xdr:cNvSpPr/>
      </xdr:nvSpPr>
      <xdr:spPr bwMode="auto">
        <a:xfrm>
          <a:off x="3556000" y="274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65143</xdr:rowOff>
    </xdr:from>
    <xdr:ext cx="762000" cy="259045"/>
    <xdr:sp macro="" textlink="">
      <xdr:nvSpPr>
        <xdr:cNvPr id="76" name="テキスト ボックス 75"/>
        <xdr:cNvSpPr txBox="1"/>
      </xdr:nvSpPr>
      <xdr:spPr>
        <a:xfrm>
          <a:off x="3225800" y="25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79,948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3829</xdr:rowOff>
    </xdr:from>
    <xdr:to>
      <xdr:col>2</xdr:col>
      <xdr:colOff>692150</xdr:colOff>
      <xdr:row>15</xdr:row>
      <xdr:rowOff>105429</xdr:rowOff>
    </xdr:to>
    <xdr:sp macro="" textlink="">
      <xdr:nvSpPr>
        <xdr:cNvPr id="77" name="円/楕円 76"/>
        <xdr:cNvSpPr/>
      </xdr:nvSpPr>
      <xdr:spPr bwMode="auto">
        <a:xfrm>
          <a:off x="2857500" y="262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115606</xdr:rowOff>
    </xdr:from>
    <xdr:ext cx="762000" cy="259045"/>
    <xdr:sp macro="" textlink="">
      <xdr:nvSpPr>
        <xdr:cNvPr id="78" name="テキスト ボックス 77"/>
        <xdr:cNvSpPr txBox="1"/>
      </xdr:nvSpPr>
      <xdr:spPr>
        <a:xfrm>
          <a:off x="2527300" y="23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339941</xdr:rowOff>
    </xdr:from>
    <xdr:to>
      <xdr:col>4</xdr:col>
      <xdr:colOff>1117600</xdr:colOff>
      <xdr:row>35</xdr:row>
      <xdr:rowOff>28283</xdr:rowOff>
    </xdr:to>
    <xdr:cxnSp macro="">
      <xdr:nvCxnSpPr>
        <xdr:cNvPr id="111" name="直線コネクタ 110"/>
        <xdr:cNvCxnSpPr/>
      </xdr:nvCxnSpPr>
      <xdr:spPr bwMode="auto">
        <a:xfrm>
          <a:off x="5003800" y="6607391"/>
          <a:ext cx="6477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272580</xdr:rowOff>
    </xdr:from>
    <xdr:to>
      <xdr:col>4</xdr:col>
      <xdr:colOff>469900</xdr:colOff>
      <xdr:row>34</xdr:row>
      <xdr:rowOff>339941</xdr:rowOff>
    </xdr:to>
    <xdr:cxnSp macro="">
      <xdr:nvCxnSpPr>
        <xdr:cNvPr id="114" name="直線コネクタ 113"/>
        <xdr:cNvCxnSpPr/>
      </xdr:nvCxnSpPr>
      <xdr:spPr bwMode="auto">
        <a:xfrm>
          <a:off x="4305300" y="6540030"/>
          <a:ext cx="698500" cy="67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193713</xdr:rowOff>
    </xdr:from>
    <xdr:to>
      <xdr:col>3</xdr:col>
      <xdr:colOff>904875</xdr:colOff>
      <xdr:row>34</xdr:row>
      <xdr:rowOff>272580</xdr:rowOff>
    </xdr:to>
    <xdr:cxnSp macro="">
      <xdr:nvCxnSpPr>
        <xdr:cNvPr id="117" name="直線コネクタ 116"/>
        <xdr:cNvCxnSpPr/>
      </xdr:nvCxnSpPr>
      <xdr:spPr bwMode="auto">
        <a:xfrm>
          <a:off x="3606800" y="6461163"/>
          <a:ext cx="698500" cy="7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155491</xdr:rowOff>
    </xdr:from>
    <xdr:ext cx="762000" cy="259045"/>
    <xdr:sp macro="" textlink="">
      <xdr:nvSpPr>
        <xdr:cNvPr id="119" name="テキスト ボックス 118"/>
        <xdr:cNvSpPr txBox="1"/>
      </xdr:nvSpPr>
      <xdr:spPr>
        <a:xfrm>
          <a:off x="3924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187846</xdr:rowOff>
    </xdr:from>
    <xdr:to>
      <xdr:col>3</xdr:col>
      <xdr:colOff>206375</xdr:colOff>
      <xdr:row>34</xdr:row>
      <xdr:rowOff>193713</xdr:rowOff>
    </xdr:to>
    <xdr:cxnSp macro="">
      <xdr:nvCxnSpPr>
        <xdr:cNvPr id="120" name="直線コネクタ 119"/>
        <xdr:cNvCxnSpPr/>
      </xdr:nvCxnSpPr>
      <xdr:spPr bwMode="auto">
        <a:xfrm>
          <a:off x="2908300" y="6455296"/>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81881</xdr:rowOff>
    </xdr:from>
    <xdr:ext cx="762000" cy="259045"/>
    <xdr:sp macro="" textlink="">
      <xdr:nvSpPr>
        <xdr:cNvPr id="122" name="テキスト ボックス 121"/>
        <xdr:cNvSpPr txBox="1"/>
      </xdr:nvSpPr>
      <xdr:spPr>
        <a:xfrm>
          <a:off x="32258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47020</xdr:rowOff>
    </xdr:from>
    <xdr:ext cx="762000" cy="259045"/>
    <xdr:sp macro="" textlink="">
      <xdr:nvSpPr>
        <xdr:cNvPr id="124" name="テキスト ボックス 123"/>
        <xdr:cNvSpPr txBox="1"/>
      </xdr:nvSpPr>
      <xdr:spPr>
        <a:xfrm>
          <a:off x="25273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320383</xdr:rowOff>
    </xdr:from>
    <xdr:to>
      <xdr:col>5</xdr:col>
      <xdr:colOff>34925</xdr:colOff>
      <xdr:row>35</xdr:row>
      <xdr:rowOff>79083</xdr:rowOff>
    </xdr:to>
    <xdr:sp macro="" textlink="">
      <xdr:nvSpPr>
        <xdr:cNvPr id="130" name="円/楕円 129"/>
        <xdr:cNvSpPr/>
      </xdr:nvSpPr>
      <xdr:spPr bwMode="auto">
        <a:xfrm>
          <a:off x="5600700" y="658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165460</xdr:rowOff>
    </xdr:from>
    <xdr:ext cx="762000" cy="259045"/>
    <xdr:sp macro="" textlink="">
      <xdr:nvSpPr>
        <xdr:cNvPr id="131" name="人口1人当たり決算額の推移該当値テキスト445"/>
        <xdr:cNvSpPr txBox="1"/>
      </xdr:nvSpPr>
      <xdr:spPr>
        <a:xfrm>
          <a:off x="5740400" y="643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14,091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289141</xdr:rowOff>
    </xdr:from>
    <xdr:to>
      <xdr:col>4</xdr:col>
      <xdr:colOff>520700</xdr:colOff>
      <xdr:row>35</xdr:row>
      <xdr:rowOff>47841</xdr:rowOff>
    </xdr:to>
    <xdr:sp macro="" textlink="">
      <xdr:nvSpPr>
        <xdr:cNvPr id="132" name="円/楕円 131"/>
        <xdr:cNvSpPr/>
      </xdr:nvSpPr>
      <xdr:spPr bwMode="auto">
        <a:xfrm>
          <a:off x="4953000" y="655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58018</xdr:rowOff>
    </xdr:from>
    <xdr:ext cx="736600" cy="259045"/>
    <xdr:sp macro="" textlink="">
      <xdr:nvSpPr>
        <xdr:cNvPr id="133" name="テキスト ボックス 132"/>
        <xdr:cNvSpPr txBox="1"/>
      </xdr:nvSpPr>
      <xdr:spPr>
        <a:xfrm>
          <a:off x="4622800" y="6325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221780</xdr:rowOff>
    </xdr:from>
    <xdr:to>
      <xdr:col>3</xdr:col>
      <xdr:colOff>955675</xdr:colOff>
      <xdr:row>34</xdr:row>
      <xdr:rowOff>323380</xdr:rowOff>
    </xdr:to>
    <xdr:sp macro="" textlink="">
      <xdr:nvSpPr>
        <xdr:cNvPr id="134" name="円/楕円 133"/>
        <xdr:cNvSpPr/>
      </xdr:nvSpPr>
      <xdr:spPr bwMode="auto">
        <a:xfrm>
          <a:off x="4254500" y="648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333557</xdr:rowOff>
    </xdr:from>
    <xdr:ext cx="762000" cy="259045"/>
    <xdr:sp macro="" textlink="">
      <xdr:nvSpPr>
        <xdr:cNvPr id="135" name="テキスト ボックス 134"/>
        <xdr:cNvSpPr txBox="1"/>
      </xdr:nvSpPr>
      <xdr:spPr>
        <a:xfrm>
          <a:off x="3924300" y="62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142913</xdr:rowOff>
    </xdr:from>
    <xdr:to>
      <xdr:col>3</xdr:col>
      <xdr:colOff>257175</xdr:colOff>
      <xdr:row>34</xdr:row>
      <xdr:rowOff>244513</xdr:rowOff>
    </xdr:to>
    <xdr:sp macro="" textlink="">
      <xdr:nvSpPr>
        <xdr:cNvPr id="136" name="円/楕円 135"/>
        <xdr:cNvSpPr/>
      </xdr:nvSpPr>
      <xdr:spPr bwMode="auto">
        <a:xfrm>
          <a:off x="3556000" y="641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254690</xdr:rowOff>
    </xdr:from>
    <xdr:ext cx="762000" cy="259045"/>
    <xdr:sp macro="" textlink="">
      <xdr:nvSpPr>
        <xdr:cNvPr id="137" name="テキスト ボックス 136"/>
        <xdr:cNvSpPr txBox="1"/>
      </xdr:nvSpPr>
      <xdr:spPr>
        <a:xfrm>
          <a:off x="3225800" y="617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137046</xdr:rowOff>
    </xdr:from>
    <xdr:to>
      <xdr:col>2</xdr:col>
      <xdr:colOff>692150</xdr:colOff>
      <xdr:row>34</xdr:row>
      <xdr:rowOff>238646</xdr:rowOff>
    </xdr:to>
    <xdr:sp macro="" textlink="">
      <xdr:nvSpPr>
        <xdr:cNvPr id="138" name="円/楕円 137"/>
        <xdr:cNvSpPr/>
      </xdr:nvSpPr>
      <xdr:spPr bwMode="auto">
        <a:xfrm>
          <a:off x="2857500" y="640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248823</xdr:rowOff>
    </xdr:from>
    <xdr:ext cx="762000" cy="259045"/>
    <xdr:sp macro="" textlink="">
      <xdr:nvSpPr>
        <xdr:cNvPr id="139" name="テキスト ボックス 138"/>
        <xdr:cNvSpPr txBox="1"/>
      </xdr:nvSpPr>
      <xdr:spPr>
        <a:xfrm>
          <a:off x="2527300" y="617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167894</xdr:rowOff>
    </xdr:from>
    <xdr:to>
      <xdr:col>6</xdr:col>
      <xdr:colOff>511175</xdr:colOff>
      <xdr:row>32</xdr:row>
      <xdr:rowOff>89141</xdr:rowOff>
    </xdr:to>
    <xdr:cxnSp macro="">
      <xdr:nvCxnSpPr>
        <xdr:cNvPr id="61" name="直線コネクタ 60"/>
        <xdr:cNvCxnSpPr/>
      </xdr:nvCxnSpPr>
      <xdr:spPr>
        <a:xfrm>
          <a:off x="3797300" y="5482844"/>
          <a:ext cx="8382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167894</xdr:rowOff>
    </xdr:from>
    <xdr:to>
      <xdr:col>5</xdr:col>
      <xdr:colOff>358775</xdr:colOff>
      <xdr:row>31</xdr:row>
      <xdr:rowOff>169609</xdr:rowOff>
    </xdr:to>
    <xdr:cxnSp macro="">
      <xdr:nvCxnSpPr>
        <xdr:cNvPr id="64" name="直線コネクタ 63"/>
        <xdr:cNvCxnSpPr/>
      </xdr:nvCxnSpPr>
      <xdr:spPr>
        <a:xfrm flipV="1">
          <a:off x="2908300" y="548284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169609</xdr:rowOff>
    </xdr:from>
    <xdr:to>
      <xdr:col>4</xdr:col>
      <xdr:colOff>155575</xdr:colOff>
      <xdr:row>32</xdr:row>
      <xdr:rowOff>91122</xdr:rowOff>
    </xdr:to>
    <xdr:cxnSp macro="">
      <xdr:nvCxnSpPr>
        <xdr:cNvPr id="67" name="直線コネクタ 66"/>
        <xdr:cNvCxnSpPr/>
      </xdr:nvCxnSpPr>
      <xdr:spPr>
        <a:xfrm flipV="1">
          <a:off x="2019300" y="5484559"/>
          <a:ext cx="889000" cy="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49763</xdr:rowOff>
    </xdr:from>
    <xdr:ext cx="534377" cy="259045"/>
    <xdr:sp macro="" textlink="">
      <xdr:nvSpPr>
        <xdr:cNvPr id="69" name="テキスト ボックス 68"/>
        <xdr:cNvSpPr txBox="1"/>
      </xdr:nvSpPr>
      <xdr:spPr>
        <a:xfrm>
          <a:off x="2641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39573</xdr:rowOff>
    </xdr:from>
    <xdr:to>
      <xdr:col>2</xdr:col>
      <xdr:colOff>638175</xdr:colOff>
      <xdr:row>32</xdr:row>
      <xdr:rowOff>91122</xdr:rowOff>
    </xdr:to>
    <xdr:cxnSp macro="">
      <xdr:nvCxnSpPr>
        <xdr:cNvPr id="70" name="直線コネクタ 69"/>
        <xdr:cNvCxnSpPr/>
      </xdr:nvCxnSpPr>
      <xdr:spPr>
        <a:xfrm>
          <a:off x="1130300" y="5183073"/>
          <a:ext cx="889000" cy="39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71061</xdr:rowOff>
    </xdr:from>
    <xdr:ext cx="534377" cy="259045"/>
    <xdr:sp macro="" textlink="">
      <xdr:nvSpPr>
        <xdr:cNvPr id="72" name="テキスト ボックス 71"/>
        <xdr:cNvSpPr txBox="1"/>
      </xdr:nvSpPr>
      <xdr:spPr>
        <a:xfrm>
          <a:off x="1752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130840</xdr:rowOff>
    </xdr:from>
    <xdr:ext cx="534377" cy="259045"/>
    <xdr:sp macro="" textlink="">
      <xdr:nvSpPr>
        <xdr:cNvPr id="74" name="テキスト ボックス 73"/>
        <xdr:cNvSpPr txBox="1"/>
      </xdr:nvSpPr>
      <xdr:spPr>
        <a:xfrm>
          <a:off x="863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38341</xdr:rowOff>
    </xdr:from>
    <xdr:to>
      <xdr:col>6</xdr:col>
      <xdr:colOff>561975</xdr:colOff>
      <xdr:row>32</xdr:row>
      <xdr:rowOff>139941</xdr:rowOff>
    </xdr:to>
    <xdr:sp macro="" textlink="">
      <xdr:nvSpPr>
        <xdr:cNvPr id="80" name="円/楕円 79"/>
        <xdr:cNvSpPr/>
      </xdr:nvSpPr>
      <xdr:spPr>
        <a:xfrm>
          <a:off x="4584700" y="552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61218</xdr:rowOff>
    </xdr:from>
    <xdr:ext cx="534377" cy="259045"/>
    <xdr:sp macro="" textlink="">
      <xdr:nvSpPr>
        <xdr:cNvPr id="81" name="人件費該当値テキスト"/>
        <xdr:cNvSpPr txBox="1"/>
      </xdr:nvSpPr>
      <xdr:spPr>
        <a:xfrm>
          <a:off x="4686300" y="537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70,327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117094</xdr:rowOff>
    </xdr:from>
    <xdr:to>
      <xdr:col>5</xdr:col>
      <xdr:colOff>409575</xdr:colOff>
      <xdr:row>32</xdr:row>
      <xdr:rowOff>47244</xdr:rowOff>
    </xdr:to>
    <xdr:sp macro="" textlink="">
      <xdr:nvSpPr>
        <xdr:cNvPr id="82" name="円/楕円 81"/>
        <xdr:cNvSpPr/>
      </xdr:nvSpPr>
      <xdr:spPr>
        <a:xfrm>
          <a:off x="3746500" y="54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63771</xdr:rowOff>
    </xdr:from>
    <xdr:ext cx="534377" cy="259045"/>
    <xdr:sp macro="" textlink="">
      <xdr:nvSpPr>
        <xdr:cNvPr id="83" name="テキスト ボックス 82"/>
        <xdr:cNvSpPr txBox="1"/>
      </xdr:nvSpPr>
      <xdr:spPr>
        <a:xfrm>
          <a:off x="3530111" y="52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72,760</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118809</xdr:rowOff>
    </xdr:from>
    <xdr:to>
      <xdr:col>4</xdr:col>
      <xdr:colOff>206375</xdr:colOff>
      <xdr:row>32</xdr:row>
      <xdr:rowOff>48959</xdr:rowOff>
    </xdr:to>
    <xdr:sp macro="" textlink="">
      <xdr:nvSpPr>
        <xdr:cNvPr id="84" name="円/楕円 83"/>
        <xdr:cNvSpPr/>
      </xdr:nvSpPr>
      <xdr:spPr>
        <a:xfrm>
          <a:off x="2857500" y="543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65486</xdr:rowOff>
    </xdr:from>
    <xdr:ext cx="534377" cy="259045"/>
    <xdr:sp macro="" textlink="">
      <xdr:nvSpPr>
        <xdr:cNvPr id="85" name="テキスト ボックス 84"/>
        <xdr:cNvSpPr txBox="1"/>
      </xdr:nvSpPr>
      <xdr:spPr>
        <a:xfrm>
          <a:off x="2641111" y="520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40322</xdr:rowOff>
    </xdr:from>
    <xdr:to>
      <xdr:col>3</xdr:col>
      <xdr:colOff>3175</xdr:colOff>
      <xdr:row>32</xdr:row>
      <xdr:rowOff>141922</xdr:rowOff>
    </xdr:to>
    <xdr:sp macro="" textlink="">
      <xdr:nvSpPr>
        <xdr:cNvPr id="86" name="円/楕円 85"/>
        <xdr:cNvSpPr/>
      </xdr:nvSpPr>
      <xdr:spPr>
        <a:xfrm>
          <a:off x="1968500" y="552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158449</xdr:rowOff>
    </xdr:from>
    <xdr:ext cx="534377" cy="259045"/>
    <xdr:sp macro="" textlink="">
      <xdr:nvSpPr>
        <xdr:cNvPr id="87" name="テキスト ボックス 86"/>
        <xdr:cNvSpPr txBox="1"/>
      </xdr:nvSpPr>
      <xdr:spPr>
        <a:xfrm>
          <a:off x="1752111" y="530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70,275</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160223</xdr:rowOff>
    </xdr:from>
    <xdr:to>
      <xdr:col>1</xdr:col>
      <xdr:colOff>485775</xdr:colOff>
      <xdr:row>30</xdr:row>
      <xdr:rowOff>90373</xdr:rowOff>
    </xdr:to>
    <xdr:sp macro="" textlink="">
      <xdr:nvSpPr>
        <xdr:cNvPr id="88" name="円/楕円 87"/>
        <xdr:cNvSpPr/>
      </xdr:nvSpPr>
      <xdr:spPr>
        <a:xfrm>
          <a:off x="1079500" y="51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106900</xdr:rowOff>
    </xdr:from>
    <xdr:ext cx="534377" cy="259045"/>
    <xdr:sp macro="" textlink="">
      <xdr:nvSpPr>
        <xdr:cNvPr id="89" name="テキスト ボックス 88"/>
        <xdr:cNvSpPr txBox="1"/>
      </xdr:nvSpPr>
      <xdr:spPr>
        <a:xfrm>
          <a:off x="863111" y="490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169190</xdr:rowOff>
    </xdr:from>
    <xdr:to>
      <xdr:col>6</xdr:col>
      <xdr:colOff>511175</xdr:colOff>
      <xdr:row>56</xdr:row>
      <xdr:rowOff>10770</xdr:rowOff>
    </xdr:to>
    <xdr:cxnSp macro="">
      <xdr:nvCxnSpPr>
        <xdr:cNvPr id="119" name="直線コネクタ 118"/>
        <xdr:cNvCxnSpPr/>
      </xdr:nvCxnSpPr>
      <xdr:spPr>
        <a:xfrm flipV="1">
          <a:off x="3797300" y="9598940"/>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10770</xdr:rowOff>
    </xdr:from>
    <xdr:to>
      <xdr:col>5</xdr:col>
      <xdr:colOff>358775</xdr:colOff>
      <xdr:row>57</xdr:row>
      <xdr:rowOff>42126</xdr:rowOff>
    </xdr:to>
    <xdr:cxnSp macro="">
      <xdr:nvCxnSpPr>
        <xdr:cNvPr id="122" name="直線コネクタ 121"/>
        <xdr:cNvCxnSpPr/>
      </xdr:nvCxnSpPr>
      <xdr:spPr>
        <a:xfrm flipV="1">
          <a:off x="2908300" y="9611970"/>
          <a:ext cx="889000" cy="20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42126</xdr:rowOff>
    </xdr:from>
    <xdr:to>
      <xdr:col>4</xdr:col>
      <xdr:colOff>155575</xdr:colOff>
      <xdr:row>57</xdr:row>
      <xdr:rowOff>109792</xdr:rowOff>
    </xdr:to>
    <xdr:cxnSp macro="">
      <xdr:nvCxnSpPr>
        <xdr:cNvPr id="125" name="直線コネクタ 124"/>
        <xdr:cNvCxnSpPr/>
      </xdr:nvCxnSpPr>
      <xdr:spPr>
        <a:xfrm flipV="1">
          <a:off x="2019300" y="9814776"/>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64609</xdr:rowOff>
    </xdr:from>
    <xdr:ext cx="534377" cy="259045"/>
    <xdr:sp macro="" textlink="">
      <xdr:nvSpPr>
        <xdr:cNvPr id="127" name="テキスト ボックス 126"/>
        <xdr:cNvSpPr txBox="1"/>
      </xdr:nvSpPr>
      <xdr:spPr>
        <a:xfrm>
          <a:off x="2641111" y="94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109792</xdr:rowOff>
    </xdr:from>
    <xdr:to>
      <xdr:col>2</xdr:col>
      <xdr:colOff>638175</xdr:colOff>
      <xdr:row>57</xdr:row>
      <xdr:rowOff>147892</xdr:rowOff>
    </xdr:to>
    <xdr:cxnSp macro="">
      <xdr:nvCxnSpPr>
        <xdr:cNvPr id="128" name="直線コネクタ 127"/>
        <xdr:cNvCxnSpPr/>
      </xdr:nvCxnSpPr>
      <xdr:spPr>
        <a:xfrm flipV="1">
          <a:off x="1130300" y="988244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163669</xdr:rowOff>
    </xdr:from>
    <xdr:ext cx="534377" cy="259045"/>
    <xdr:sp macro="" textlink="">
      <xdr:nvSpPr>
        <xdr:cNvPr id="130" name="テキスト ボックス 129"/>
        <xdr:cNvSpPr txBox="1"/>
      </xdr:nvSpPr>
      <xdr:spPr>
        <a:xfrm>
          <a:off x="1752111" y="95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18280</xdr:rowOff>
    </xdr:from>
    <xdr:ext cx="534377" cy="259045"/>
    <xdr:sp macro="" textlink="">
      <xdr:nvSpPr>
        <xdr:cNvPr id="132" name="テキスト ボックス 131"/>
        <xdr:cNvSpPr txBox="1"/>
      </xdr:nvSpPr>
      <xdr:spPr>
        <a:xfrm>
          <a:off x="863111" y="96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118390</xdr:rowOff>
    </xdr:from>
    <xdr:to>
      <xdr:col>6</xdr:col>
      <xdr:colOff>561975</xdr:colOff>
      <xdr:row>56</xdr:row>
      <xdr:rowOff>48540</xdr:rowOff>
    </xdr:to>
    <xdr:sp macro="" textlink="">
      <xdr:nvSpPr>
        <xdr:cNvPr id="138" name="円/楕円 137"/>
        <xdr:cNvSpPr/>
      </xdr:nvSpPr>
      <xdr:spPr>
        <a:xfrm>
          <a:off x="4584700" y="95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96817</xdr:rowOff>
    </xdr:from>
    <xdr:ext cx="534377" cy="259045"/>
    <xdr:sp macro="" textlink="">
      <xdr:nvSpPr>
        <xdr:cNvPr id="139" name="物件費該当値テキスト"/>
        <xdr:cNvSpPr txBox="1"/>
      </xdr:nvSpPr>
      <xdr:spPr>
        <a:xfrm>
          <a:off x="4686300" y="95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54,726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131420</xdr:rowOff>
    </xdr:from>
    <xdr:to>
      <xdr:col>5</xdr:col>
      <xdr:colOff>409575</xdr:colOff>
      <xdr:row>56</xdr:row>
      <xdr:rowOff>61570</xdr:rowOff>
    </xdr:to>
    <xdr:sp macro="" textlink="">
      <xdr:nvSpPr>
        <xdr:cNvPr id="140" name="円/楕円 139"/>
        <xdr:cNvSpPr/>
      </xdr:nvSpPr>
      <xdr:spPr>
        <a:xfrm>
          <a:off x="3746500" y="95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78097</xdr:rowOff>
    </xdr:from>
    <xdr:ext cx="534377" cy="259045"/>
    <xdr:sp macro="" textlink="">
      <xdr:nvSpPr>
        <xdr:cNvPr id="141" name="テキスト ボックス 140"/>
        <xdr:cNvSpPr txBox="1"/>
      </xdr:nvSpPr>
      <xdr:spPr>
        <a:xfrm>
          <a:off x="3530111" y="933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162776</xdr:rowOff>
    </xdr:from>
    <xdr:to>
      <xdr:col>4</xdr:col>
      <xdr:colOff>206375</xdr:colOff>
      <xdr:row>57</xdr:row>
      <xdr:rowOff>92926</xdr:rowOff>
    </xdr:to>
    <xdr:sp macro="" textlink="">
      <xdr:nvSpPr>
        <xdr:cNvPr id="142" name="円/楕円 141"/>
        <xdr:cNvSpPr/>
      </xdr:nvSpPr>
      <xdr:spPr>
        <a:xfrm>
          <a:off x="2857500" y="976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84053</xdr:rowOff>
    </xdr:from>
    <xdr:ext cx="534377" cy="259045"/>
    <xdr:sp macro="" textlink="">
      <xdr:nvSpPr>
        <xdr:cNvPr id="143" name="テキスト ボックス 142"/>
        <xdr:cNvSpPr txBox="1"/>
      </xdr:nvSpPr>
      <xdr:spPr>
        <a:xfrm>
          <a:off x="2641111" y="98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58992</xdr:rowOff>
    </xdr:from>
    <xdr:to>
      <xdr:col>3</xdr:col>
      <xdr:colOff>3175</xdr:colOff>
      <xdr:row>57</xdr:row>
      <xdr:rowOff>160592</xdr:rowOff>
    </xdr:to>
    <xdr:sp macro="" textlink="">
      <xdr:nvSpPr>
        <xdr:cNvPr id="144" name="円/楕円 143"/>
        <xdr:cNvSpPr/>
      </xdr:nvSpPr>
      <xdr:spPr>
        <a:xfrm>
          <a:off x="1968500" y="98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151719</xdr:rowOff>
    </xdr:from>
    <xdr:ext cx="534377" cy="259045"/>
    <xdr:sp macro="" textlink="">
      <xdr:nvSpPr>
        <xdr:cNvPr id="145" name="テキスト ボックス 144"/>
        <xdr:cNvSpPr txBox="1"/>
      </xdr:nvSpPr>
      <xdr:spPr>
        <a:xfrm>
          <a:off x="1752111" y="9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97092</xdr:rowOff>
    </xdr:from>
    <xdr:to>
      <xdr:col>1</xdr:col>
      <xdr:colOff>485775</xdr:colOff>
      <xdr:row>58</xdr:row>
      <xdr:rowOff>27242</xdr:rowOff>
    </xdr:to>
    <xdr:sp macro="" textlink="">
      <xdr:nvSpPr>
        <xdr:cNvPr id="146" name="円/楕円 145"/>
        <xdr:cNvSpPr/>
      </xdr:nvSpPr>
      <xdr:spPr>
        <a:xfrm>
          <a:off x="1079500" y="98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18369</xdr:rowOff>
    </xdr:from>
    <xdr:ext cx="534377" cy="259045"/>
    <xdr:sp macro="" textlink="">
      <xdr:nvSpPr>
        <xdr:cNvPr id="147" name="テキスト ボックス 146"/>
        <xdr:cNvSpPr txBox="1"/>
      </xdr:nvSpPr>
      <xdr:spPr>
        <a:xfrm>
          <a:off x="863111" y="99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125004</xdr:rowOff>
    </xdr:from>
    <xdr:to>
      <xdr:col>6</xdr:col>
      <xdr:colOff>511175</xdr:colOff>
      <xdr:row>72</xdr:row>
      <xdr:rowOff>134475</xdr:rowOff>
    </xdr:to>
    <xdr:cxnSp macro="">
      <xdr:nvCxnSpPr>
        <xdr:cNvPr id="178" name="直線コネクタ 177"/>
        <xdr:cNvCxnSpPr/>
      </xdr:nvCxnSpPr>
      <xdr:spPr>
        <a:xfrm>
          <a:off x="3797300" y="12469404"/>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79"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125004</xdr:rowOff>
    </xdr:from>
    <xdr:to>
      <xdr:col>5</xdr:col>
      <xdr:colOff>358775</xdr:colOff>
      <xdr:row>73</xdr:row>
      <xdr:rowOff>98552</xdr:rowOff>
    </xdr:to>
    <xdr:cxnSp macro="">
      <xdr:nvCxnSpPr>
        <xdr:cNvPr id="181" name="直線コネクタ 180"/>
        <xdr:cNvCxnSpPr/>
      </xdr:nvCxnSpPr>
      <xdr:spPr>
        <a:xfrm flipV="1">
          <a:off x="2908300" y="12469404"/>
          <a:ext cx="889000" cy="14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3" name="テキスト ボックス 182"/>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98552</xdr:rowOff>
    </xdr:from>
    <xdr:to>
      <xdr:col>4</xdr:col>
      <xdr:colOff>155575</xdr:colOff>
      <xdr:row>73</xdr:row>
      <xdr:rowOff>160764</xdr:rowOff>
    </xdr:to>
    <xdr:cxnSp macro="">
      <xdr:nvCxnSpPr>
        <xdr:cNvPr id="184" name="直線コネクタ 183"/>
        <xdr:cNvCxnSpPr/>
      </xdr:nvCxnSpPr>
      <xdr:spPr>
        <a:xfrm flipV="1">
          <a:off x="2019300" y="12614402"/>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6911</xdr:rowOff>
    </xdr:from>
    <xdr:ext cx="469744" cy="259045"/>
    <xdr:sp macro="" textlink="">
      <xdr:nvSpPr>
        <xdr:cNvPr id="186" name="テキスト ボックス 185"/>
        <xdr:cNvSpPr txBox="1"/>
      </xdr:nvSpPr>
      <xdr:spPr>
        <a:xfrm>
          <a:off x="2673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26543</xdr:rowOff>
    </xdr:from>
    <xdr:to>
      <xdr:col>2</xdr:col>
      <xdr:colOff>638175</xdr:colOff>
      <xdr:row>73</xdr:row>
      <xdr:rowOff>160764</xdr:rowOff>
    </xdr:to>
    <xdr:cxnSp macro="">
      <xdr:nvCxnSpPr>
        <xdr:cNvPr id="187" name="直線コネクタ 186"/>
        <xdr:cNvCxnSpPr/>
      </xdr:nvCxnSpPr>
      <xdr:spPr>
        <a:xfrm>
          <a:off x="1130300" y="12542393"/>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89" name="テキスト ボックス 188"/>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35650</xdr:rowOff>
    </xdr:from>
    <xdr:ext cx="469744" cy="259045"/>
    <xdr:sp macro="" textlink="">
      <xdr:nvSpPr>
        <xdr:cNvPr id="191" name="テキスト ボックス 190"/>
        <xdr:cNvSpPr txBox="1"/>
      </xdr:nvSpPr>
      <xdr:spPr>
        <a:xfrm>
          <a:off x="895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83675</xdr:rowOff>
    </xdr:from>
    <xdr:to>
      <xdr:col>6</xdr:col>
      <xdr:colOff>561975</xdr:colOff>
      <xdr:row>73</xdr:row>
      <xdr:rowOff>13825</xdr:rowOff>
    </xdr:to>
    <xdr:sp macro="" textlink="">
      <xdr:nvSpPr>
        <xdr:cNvPr id="197" name="円/楕円 196"/>
        <xdr:cNvSpPr/>
      </xdr:nvSpPr>
      <xdr:spPr>
        <a:xfrm>
          <a:off x="4584700" y="124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106552</xdr:rowOff>
    </xdr:from>
    <xdr:ext cx="469744" cy="259045"/>
    <xdr:sp macro="" textlink="">
      <xdr:nvSpPr>
        <xdr:cNvPr id="198" name="維持補修費該当値テキスト"/>
        <xdr:cNvSpPr txBox="1"/>
      </xdr:nvSpPr>
      <xdr:spPr>
        <a:xfrm>
          <a:off x="4686300" y="1227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7,132</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74204</xdr:rowOff>
    </xdr:from>
    <xdr:to>
      <xdr:col>5</xdr:col>
      <xdr:colOff>409575</xdr:colOff>
      <xdr:row>73</xdr:row>
      <xdr:rowOff>4354</xdr:rowOff>
    </xdr:to>
    <xdr:sp macro="" textlink="">
      <xdr:nvSpPr>
        <xdr:cNvPr id="199" name="円/楕円 198"/>
        <xdr:cNvSpPr/>
      </xdr:nvSpPr>
      <xdr:spPr>
        <a:xfrm>
          <a:off x="3746500" y="12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20881</xdr:rowOff>
    </xdr:from>
    <xdr:ext cx="469744" cy="259045"/>
    <xdr:sp macro="" textlink="">
      <xdr:nvSpPr>
        <xdr:cNvPr id="200" name="テキスト ボックス 199"/>
        <xdr:cNvSpPr txBox="1"/>
      </xdr:nvSpPr>
      <xdr:spPr>
        <a:xfrm>
          <a:off x="3562427" y="121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47752</xdr:rowOff>
    </xdr:from>
    <xdr:to>
      <xdr:col>4</xdr:col>
      <xdr:colOff>206375</xdr:colOff>
      <xdr:row>73</xdr:row>
      <xdr:rowOff>149352</xdr:rowOff>
    </xdr:to>
    <xdr:sp macro="" textlink="">
      <xdr:nvSpPr>
        <xdr:cNvPr id="201" name="円/楕円 200"/>
        <xdr:cNvSpPr/>
      </xdr:nvSpPr>
      <xdr:spPr>
        <a:xfrm>
          <a:off x="2857500" y="125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165879</xdr:rowOff>
    </xdr:from>
    <xdr:ext cx="469744" cy="259045"/>
    <xdr:sp macro="" textlink="">
      <xdr:nvSpPr>
        <xdr:cNvPr id="202" name="テキスト ボックス 201"/>
        <xdr:cNvSpPr txBox="1"/>
      </xdr:nvSpPr>
      <xdr:spPr>
        <a:xfrm>
          <a:off x="2673427" y="1233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109964</xdr:rowOff>
    </xdr:from>
    <xdr:to>
      <xdr:col>3</xdr:col>
      <xdr:colOff>3175</xdr:colOff>
      <xdr:row>74</xdr:row>
      <xdr:rowOff>40114</xdr:rowOff>
    </xdr:to>
    <xdr:sp macro="" textlink="">
      <xdr:nvSpPr>
        <xdr:cNvPr id="203" name="円/楕円 202"/>
        <xdr:cNvSpPr/>
      </xdr:nvSpPr>
      <xdr:spPr>
        <a:xfrm>
          <a:off x="1968500" y="126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56641</xdr:rowOff>
    </xdr:from>
    <xdr:ext cx="469744" cy="259045"/>
    <xdr:sp macro="" textlink="">
      <xdr:nvSpPr>
        <xdr:cNvPr id="204" name="テキスト ボックス 203"/>
        <xdr:cNvSpPr txBox="1"/>
      </xdr:nvSpPr>
      <xdr:spPr>
        <a:xfrm>
          <a:off x="1784427" y="124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147193</xdr:rowOff>
    </xdr:from>
    <xdr:to>
      <xdr:col>1</xdr:col>
      <xdr:colOff>485775</xdr:colOff>
      <xdr:row>73</xdr:row>
      <xdr:rowOff>77343</xdr:rowOff>
    </xdr:to>
    <xdr:sp macro="" textlink="">
      <xdr:nvSpPr>
        <xdr:cNvPr id="205" name="円/楕円 204"/>
        <xdr:cNvSpPr/>
      </xdr:nvSpPr>
      <xdr:spPr>
        <a:xfrm>
          <a:off x="1079500" y="124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93870</xdr:rowOff>
    </xdr:from>
    <xdr:ext cx="469744" cy="259045"/>
    <xdr:sp macro="" textlink="">
      <xdr:nvSpPr>
        <xdr:cNvPr id="206" name="テキスト ボックス 205"/>
        <xdr:cNvSpPr txBox="1"/>
      </xdr:nvSpPr>
      <xdr:spPr>
        <a:xfrm>
          <a:off x="895427" y="1226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13703</xdr:rowOff>
    </xdr:from>
    <xdr:to>
      <xdr:col>6</xdr:col>
      <xdr:colOff>511175</xdr:colOff>
      <xdr:row>93</xdr:row>
      <xdr:rowOff>52603</xdr:rowOff>
    </xdr:to>
    <xdr:cxnSp macro="">
      <xdr:nvCxnSpPr>
        <xdr:cNvPr id="236" name="直線コネクタ 235"/>
        <xdr:cNvCxnSpPr/>
      </xdr:nvCxnSpPr>
      <xdr:spPr>
        <a:xfrm flipV="1">
          <a:off x="3797300" y="15787103"/>
          <a:ext cx="838200" cy="2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52603</xdr:rowOff>
    </xdr:from>
    <xdr:to>
      <xdr:col>5</xdr:col>
      <xdr:colOff>358775</xdr:colOff>
      <xdr:row>93</xdr:row>
      <xdr:rowOff>147740</xdr:rowOff>
    </xdr:to>
    <xdr:cxnSp macro="">
      <xdr:nvCxnSpPr>
        <xdr:cNvPr id="239" name="直線コネクタ 238"/>
        <xdr:cNvCxnSpPr/>
      </xdr:nvCxnSpPr>
      <xdr:spPr>
        <a:xfrm flipV="1">
          <a:off x="2908300" y="15997453"/>
          <a:ext cx="889000" cy="9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1" name="テキスト ボックス 240"/>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147740</xdr:rowOff>
    </xdr:from>
    <xdr:to>
      <xdr:col>4</xdr:col>
      <xdr:colOff>155575</xdr:colOff>
      <xdr:row>95</xdr:row>
      <xdr:rowOff>100876</xdr:rowOff>
    </xdr:to>
    <xdr:cxnSp macro="">
      <xdr:nvCxnSpPr>
        <xdr:cNvPr id="242" name="直線コネクタ 241"/>
        <xdr:cNvCxnSpPr/>
      </xdr:nvCxnSpPr>
      <xdr:spPr>
        <a:xfrm flipV="1">
          <a:off x="2019300" y="16092590"/>
          <a:ext cx="889000" cy="29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100876</xdr:rowOff>
    </xdr:from>
    <xdr:to>
      <xdr:col>2</xdr:col>
      <xdr:colOff>638175</xdr:colOff>
      <xdr:row>96</xdr:row>
      <xdr:rowOff>25895</xdr:rowOff>
    </xdr:to>
    <xdr:cxnSp macro="">
      <xdr:nvCxnSpPr>
        <xdr:cNvPr id="245" name="直線コネクタ 244"/>
        <xdr:cNvCxnSpPr/>
      </xdr:nvCxnSpPr>
      <xdr:spPr>
        <a:xfrm flipV="1">
          <a:off x="1130300" y="16388626"/>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134353</xdr:rowOff>
    </xdr:from>
    <xdr:to>
      <xdr:col>6</xdr:col>
      <xdr:colOff>561975</xdr:colOff>
      <xdr:row>92</xdr:row>
      <xdr:rowOff>64503</xdr:rowOff>
    </xdr:to>
    <xdr:sp macro="" textlink="">
      <xdr:nvSpPr>
        <xdr:cNvPr id="255" name="円/楕円 254"/>
        <xdr:cNvSpPr/>
      </xdr:nvSpPr>
      <xdr:spPr>
        <a:xfrm>
          <a:off x="4584700" y="1573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157230</xdr:rowOff>
    </xdr:from>
    <xdr:ext cx="534377" cy="259045"/>
    <xdr:sp macro="" textlink="">
      <xdr:nvSpPr>
        <xdr:cNvPr id="256" name="扶助費該当値テキスト"/>
        <xdr:cNvSpPr txBox="1"/>
      </xdr:nvSpPr>
      <xdr:spPr>
        <a:xfrm>
          <a:off x="4686300" y="155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92,307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1803</xdr:rowOff>
    </xdr:from>
    <xdr:to>
      <xdr:col>5</xdr:col>
      <xdr:colOff>409575</xdr:colOff>
      <xdr:row>93</xdr:row>
      <xdr:rowOff>103403</xdr:rowOff>
    </xdr:to>
    <xdr:sp macro="" textlink="">
      <xdr:nvSpPr>
        <xdr:cNvPr id="257" name="円/楕円 256"/>
        <xdr:cNvSpPr/>
      </xdr:nvSpPr>
      <xdr:spPr>
        <a:xfrm>
          <a:off x="3746500" y="159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119930</xdr:rowOff>
    </xdr:from>
    <xdr:ext cx="534377" cy="259045"/>
    <xdr:sp macro="" textlink="">
      <xdr:nvSpPr>
        <xdr:cNvPr id="258" name="テキスト ボックス 257"/>
        <xdr:cNvSpPr txBox="1"/>
      </xdr:nvSpPr>
      <xdr:spPr>
        <a:xfrm>
          <a:off x="3530111" y="157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96940</xdr:rowOff>
    </xdr:from>
    <xdr:to>
      <xdr:col>4</xdr:col>
      <xdr:colOff>206375</xdr:colOff>
      <xdr:row>94</xdr:row>
      <xdr:rowOff>27090</xdr:rowOff>
    </xdr:to>
    <xdr:sp macro="" textlink="">
      <xdr:nvSpPr>
        <xdr:cNvPr id="259" name="円/楕円 258"/>
        <xdr:cNvSpPr/>
      </xdr:nvSpPr>
      <xdr:spPr>
        <a:xfrm>
          <a:off x="2857500" y="160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18217</xdr:rowOff>
    </xdr:from>
    <xdr:ext cx="534377" cy="259045"/>
    <xdr:sp macro="" textlink="">
      <xdr:nvSpPr>
        <xdr:cNvPr id="260" name="テキスト ボックス 259"/>
        <xdr:cNvSpPr txBox="1"/>
      </xdr:nvSpPr>
      <xdr:spPr>
        <a:xfrm>
          <a:off x="2641111" y="161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84,289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50076</xdr:rowOff>
    </xdr:from>
    <xdr:to>
      <xdr:col>3</xdr:col>
      <xdr:colOff>3175</xdr:colOff>
      <xdr:row>95</xdr:row>
      <xdr:rowOff>151676</xdr:rowOff>
    </xdr:to>
    <xdr:sp macro="" textlink="">
      <xdr:nvSpPr>
        <xdr:cNvPr id="261" name="円/楕円 260"/>
        <xdr:cNvSpPr/>
      </xdr:nvSpPr>
      <xdr:spPr>
        <a:xfrm>
          <a:off x="1968500" y="163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142803</xdr:rowOff>
    </xdr:from>
    <xdr:ext cx="534377" cy="259045"/>
    <xdr:sp macro="" textlink="">
      <xdr:nvSpPr>
        <xdr:cNvPr id="262" name="テキスト ボックス 261"/>
        <xdr:cNvSpPr txBox="1"/>
      </xdr:nvSpPr>
      <xdr:spPr>
        <a:xfrm>
          <a:off x="1752111" y="164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146545</xdr:rowOff>
    </xdr:from>
    <xdr:to>
      <xdr:col>1</xdr:col>
      <xdr:colOff>485775</xdr:colOff>
      <xdr:row>96</xdr:row>
      <xdr:rowOff>76695</xdr:rowOff>
    </xdr:to>
    <xdr:sp macro="" textlink="">
      <xdr:nvSpPr>
        <xdr:cNvPr id="263" name="円/楕円 262"/>
        <xdr:cNvSpPr/>
      </xdr:nvSpPr>
      <xdr:spPr>
        <a:xfrm>
          <a:off x="1079500" y="164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67822</xdr:rowOff>
    </xdr:from>
    <xdr:ext cx="534377" cy="259045"/>
    <xdr:sp macro="" textlink="">
      <xdr:nvSpPr>
        <xdr:cNvPr id="264" name="テキスト ボックス 263"/>
        <xdr:cNvSpPr txBox="1"/>
      </xdr:nvSpPr>
      <xdr:spPr>
        <a:xfrm>
          <a:off x="863111" y="165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83636</xdr:rowOff>
    </xdr:from>
    <xdr:to>
      <xdr:col>15</xdr:col>
      <xdr:colOff>180975</xdr:colOff>
      <xdr:row>35</xdr:row>
      <xdr:rowOff>104362</xdr:rowOff>
    </xdr:to>
    <xdr:cxnSp macro="">
      <xdr:nvCxnSpPr>
        <xdr:cNvPr id="293" name="直線コネクタ 292"/>
        <xdr:cNvCxnSpPr/>
      </xdr:nvCxnSpPr>
      <xdr:spPr>
        <a:xfrm flipV="1">
          <a:off x="9639300" y="6084386"/>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104362</xdr:rowOff>
    </xdr:from>
    <xdr:to>
      <xdr:col>14</xdr:col>
      <xdr:colOff>28575</xdr:colOff>
      <xdr:row>36</xdr:row>
      <xdr:rowOff>65291</xdr:rowOff>
    </xdr:to>
    <xdr:cxnSp macro="">
      <xdr:nvCxnSpPr>
        <xdr:cNvPr id="296" name="直線コネクタ 295"/>
        <xdr:cNvCxnSpPr/>
      </xdr:nvCxnSpPr>
      <xdr:spPr>
        <a:xfrm flipV="1">
          <a:off x="8750300" y="6105112"/>
          <a:ext cx="889000" cy="1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101657</xdr:rowOff>
    </xdr:from>
    <xdr:to>
      <xdr:col>12</xdr:col>
      <xdr:colOff>511175</xdr:colOff>
      <xdr:row>36</xdr:row>
      <xdr:rowOff>65291</xdr:rowOff>
    </xdr:to>
    <xdr:cxnSp macro="">
      <xdr:nvCxnSpPr>
        <xdr:cNvPr id="299" name="直線コネクタ 298"/>
        <xdr:cNvCxnSpPr/>
      </xdr:nvCxnSpPr>
      <xdr:spPr>
        <a:xfrm>
          <a:off x="7861300" y="6102407"/>
          <a:ext cx="889000" cy="1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1" name="テキスト ボックス 300"/>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101657</xdr:rowOff>
    </xdr:from>
    <xdr:to>
      <xdr:col>11</xdr:col>
      <xdr:colOff>307975</xdr:colOff>
      <xdr:row>35</xdr:row>
      <xdr:rowOff>153816</xdr:rowOff>
    </xdr:to>
    <xdr:cxnSp macro="">
      <xdr:nvCxnSpPr>
        <xdr:cNvPr id="302" name="直線コネクタ 301"/>
        <xdr:cNvCxnSpPr/>
      </xdr:nvCxnSpPr>
      <xdr:spPr>
        <a:xfrm flipV="1">
          <a:off x="6972300" y="6102407"/>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158843</xdr:rowOff>
    </xdr:from>
    <xdr:ext cx="534377" cy="259045"/>
    <xdr:sp macro="" textlink="">
      <xdr:nvSpPr>
        <xdr:cNvPr id="304" name="テキスト ボックス 303"/>
        <xdr:cNvSpPr txBox="1"/>
      </xdr:nvSpPr>
      <xdr:spPr>
        <a:xfrm>
          <a:off x="7594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35551</xdr:rowOff>
    </xdr:from>
    <xdr:ext cx="534377" cy="259045"/>
    <xdr:sp macro="" textlink="">
      <xdr:nvSpPr>
        <xdr:cNvPr id="306" name="テキスト ボックス 305"/>
        <xdr:cNvSpPr txBox="1"/>
      </xdr:nvSpPr>
      <xdr:spPr>
        <a:xfrm>
          <a:off x="6705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32836</xdr:rowOff>
    </xdr:from>
    <xdr:to>
      <xdr:col>15</xdr:col>
      <xdr:colOff>231775</xdr:colOff>
      <xdr:row>35</xdr:row>
      <xdr:rowOff>134436</xdr:rowOff>
    </xdr:to>
    <xdr:sp macro="" textlink="">
      <xdr:nvSpPr>
        <xdr:cNvPr id="312" name="円/楕円 311"/>
        <xdr:cNvSpPr/>
      </xdr:nvSpPr>
      <xdr:spPr>
        <a:xfrm>
          <a:off x="10426700" y="60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11263</xdr:rowOff>
    </xdr:from>
    <xdr:ext cx="534377" cy="259045"/>
    <xdr:sp macro="" textlink="">
      <xdr:nvSpPr>
        <xdr:cNvPr id="313" name="補助費等該当値テキスト"/>
        <xdr:cNvSpPr txBox="1"/>
      </xdr:nvSpPr>
      <xdr:spPr>
        <a:xfrm>
          <a:off x="10528300" y="60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33,943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53562</xdr:rowOff>
    </xdr:from>
    <xdr:to>
      <xdr:col>14</xdr:col>
      <xdr:colOff>79375</xdr:colOff>
      <xdr:row>35</xdr:row>
      <xdr:rowOff>155162</xdr:rowOff>
    </xdr:to>
    <xdr:sp macro="" textlink="">
      <xdr:nvSpPr>
        <xdr:cNvPr id="314" name="円/楕円 313"/>
        <xdr:cNvSpPr/>
      </xdr:nvSpPr>
      <xdr:spPr>
        <a:xfrm>
          <a:off x="9588500" y="60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239</xdr:rowOff>
    </xdr:from>
    <xdr:ext cx="534377" cy="259045"/>
    <xdr:sp macro="" textlink="">
      <xdr:nvSpPr>
        <xdr:cNvPr id="315" name="テキスト ボックス 314"/>
        <xdr:cNvSpPr txBox="1"/>
      </xdr:nvSpPr>
      <xdr:spPr>
        <a:xfrm>
          <a:off x="9372111" y="58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14491</xdr:rowOff>
    </xdr:from>
    <xdr:to>
      <xdr:col>12</xdr:col>
      <xdr:colOff>561975</xdr:colOff>
      <xdr:row>36</xdr:row>
      <xdr:rowOff>116091</xdr:rowOff>
    </xdr:to>
    <xdr:sp macro="" textlink="">
      <xdr:nvSpPr>
        <xdr:cNvPr id="316" name="円/楕円 315"/>
        <xdr:cNvSpPr/>
      </xdr:nvSpPr>
      <xdr:spPr>
        <a:xfrm>
          <a:off x="8699500" y="61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107218</xdr:rowOff>
    </xdr:from>
    <xdr:ext cx="534377" cy="259045"/>
    <xdr:sp macro="" textlink="">
      <xdr:nvSpPr>
        <xdr:cNvPr id="317" name="テキスト ボックス 316"/>
        <xdr:cNvSpPr txBox="1"/>
      </xdr:nvSpPr>
      <xdr:spPr>
        <a:xfrm>
          <a:off x="8483111" y="62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50857</xdr:rowOff>
    </xdr:from>
    <xdr:to>
      <xdr:col>11</xdr:col>
      <xdr:colOff>358775</xdr:colOff>
      <xdr:row>35</xdr:row>
      <xdr:rowOff>152457</xdr:rowOff>
    </xdr:to>
    <xdr:sp macro="" textlink="">
      <xdr:nvSpPr>
        <xdr:cNvPr id="318" name="円/楕円 317"/>
        <xdr:cNvSpPr/>
      </xdr:nvSpPr>
      <xdr:spPr>
        <a:xfrm>
          <a:off x="7810500" y="60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168984</xdr:rowOff>
    </xdr:from>
    <xdr:ext cx="534377" cy="259045"/>
    <xdr:sp macro="" textlink="">
      <xdr:nvSpPr>
        <xdr:cNvPr id="319" name="テキスト ボックス 318"/>
        <xdr:cNvSpPr txBox="1"/>
      </xdr:nvSpPr>
      <xdr:spPr>
        <a:xfrm>
          <a:off x="7594111" y="582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103016</xdr:rowOff>
    </xdr:from>
    <xdr:to>
      <xdr:col>10</xdr:col>
      <xdr:colOff>155575</xdr:colOff>
      <xdr:row>36</xdr:row>
      <xdr:rowOff>33166</xdr:rowOff>
    </xdr:to>
    <xdr:sp macro="" textlink="">
      <xdr:nvSpPr>
        <xdr:cNvPr id="320" name="円/楕円 319"/>
        <xdr:cNvSpPr/>
      </xdr:nvSpPr>
      <xdr:spPr>
        <a:xfrm>
          <a:off x="6921500" y="61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49693</xdr:rowOff>
    </xdr:from>
    <xdr:ext cx="534377" cy="259045"/>
    <xdr:sp macro="" textlink="">
      <xdr:nvSpPr>
        <xdr:cNvPr id="321" name="テキスト ボックス 320"/>
        <xdr:cNvSpPr txBox="1"/>
      </xdr:nvSpPr>
      <xdr:spPr>
        <a:xfrm>
          <a:off x="6705111" y="587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33558</xdr:rowOff>
    </xdr:from>
    <xdr:to>
      <xdr:col>15</xdr:col>
      <xdr:colOff>180975</xdr:colOff>
      <xdr:row>58</xdr:row>
      <xdr:rowOff>45080</xdr:rowOff>
    </xdr:to>
    <xdr:cxnSp macro="">
      <xdr:nvCxnSpPr>
        <xdr:cNvPr id="348" name="直線コネクタ 347"/>
        <xdr:cNvCxnSpPr/>
      </xdr:nvCxnSpPr>
      <xdr:spPr>
        <a:xfrm flipV="1">
          <a:off x="9639300" y="9977658"/>
          <a:ext cx="8382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159458</xdr:rowOff>
    </xdr:from>
    <xdr:to>
      <xdr:col>14</xdr:col>
      <xdr:colOff>28575</xdr:colOff>
      <xdr:row>58</xdr:row>
      <xdr:rowOff>45080</xdr:rowOff>
    </xdr:to>
    <xdr:cxnSp macro="">
      <xdr:nvCxnSpPr>
        <xdr:cNvPr id="351" name="直線コネクタ 350"/>
        <xdr:cNvCxnSpPr/>
      </xdr:nvCxnSpPr>
      <xdr:spPr>
        <a:xfrm>
          <a:off x="8750300" y="9932108"/>
          <a:ext cx="889000" cy="5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159458</xdr:rowOff>
    </xdr:from>
    <xdr:to>
      <xdr:col>12</xdr:col>
      <xdr:colOff>511175</xdr:colOff>
      <xdr:row>58</xdr:row>
      <xdr:rowOff>21034</xdr:rowOff>
    </xdr:to>
    <xdr:cxnSp macro="">
      <xdr:nvCxnSpPr>
        <xdr:cNvPr id="354" name="直線コネクタ 353"/>
        <xdr:cNvCxnSpPr/>
      </xdr:nvCxnSpPr>
      <xdr:spPr>
        <a:xfrm flipV="1">
          <a:off x="7861300" y="9932108"/>
          <a:ext cx="889000" cy="3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59086</xdr:rowOff>
    </xdr:from>
    <xdr:ext cx="534377" cy="259045"/>
    <xdr:sp macro="" textlink="">
      <xdr:nvSpPr>
        <xdr:cNvPr id="356" name="テキスト ボックス 355"/>
        <xdr:cNvSpPr txBox="1"/>
      </xdr:nvSpPr>
      <xdr:spPr>
        <a:xfrm>
          <a:off x="8483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21034</xdr:rowOff>
    </xdr:from>
    <xdr:to>
      <xdr:col>11</xdr:col>
      <xdr:colOff>307975</xdr:colOff>
      <xdr:row>58</xdr:row>
      <xdr:rowOff>53500</xdr:rowOff>
    </xdr:to>
    <xdr:cxnSp macro="">
      <xdr:nvCxnSpPr>
        <xdr:cNvPr id="357" name="直線コネクタ 356"/>
        <xdr:cNvCxnSpPr/>
      </xdr:nvCxnSpPr>
      <xdr:spPr>
        <a:xfrm flipV="1">
          <a:off x="6972300" y="9965134"/>
          <a:ext cx="889000" cy="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65407</xdr:rowOff>
    </xdr:from>
    <xdr:ext cx="534377" cy="259045"/>
    <xdr:sp macro="" textlink="">
      <xdr:nvSpPr>
        <xdr:cNvPr id="359" name="テキスト ボックス 358"/>
        <xdr:cNvSpPr txBox="1"/>
      </xdr:nvSpPr>
      <xdr:spPr>
        <a:xfrm>
          <a:off x="7594111" y="10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107602</xdr:rowOff>
    </xdr:from>
    <xdr:ext cx="534377" cy="259045"/>
    <xdr:sp macro="" textlink="">
      <xdr:nvSpPr>
        <xdr:cNvPr id="361" name="テキスト ボックス 360"/>
        <xdr:cNvSpPr txBox="1"/>
      </xdr:nvSpPr>
      <xdr:spPr>
        <a:xfrm>
          <a:off x="6705111" y="97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154208</xdr:rowOff>
    </xdr:from>
    <xdr:to>
      <xdr:col>15</xdr:col>
      <xdr:colOff>231775</xdr:colOff>
      <xdr:row>58</xdr:row>
      <xdr:rowOff>84358</xdr:rowOff>
    </xdr:to>
    <xdr:sp macro="" textlink="">
      <xdr:nvSpPr>
        <xdr:cNvPr id="367" name="円/楕円 366"/>
        <xdr:cNvSpPr/>
      </xdr:nvSpPr>
      <xdr:spPr>
        <a:xfrm>
          <a:off x="10426700" y="99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94171</xdr:rowOff>
    </xdr:from>
    <xdr:ext cx="534377" cy="259045"/>
    <xdr:sp macro="" textlink="">
      <xdr:nvSpPr>
        <xdr:cNvPr id="368" name="普通建設事業費該当値テキスト"/>
        <xdr:cNvSpPr txBox="1"/>
      </xdr:nvSpPr>
      <xdr:spPr>
        <a:xfrm>
          <a:off x="10528300" y="98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165730</xdr:rowOff>
    </xdr:from>
    <xdr:to>
      <xdr:col>14</xdr:col>
      <xdr:colOff>79375</xdr:colOff>
      <xdr:row>58</xdr:row>
      <xdr:rowOff>95880</xdr:rowOff>
    </xdr:to>
    <xdr:sp macro="" textlink="">
      <xdr:nvSpPr>
        <xdr:cNvPr id="369" name="円/楕円 368"/>
        <xdr:cNvSpPr/>
      </xdr:nvSpPr>
      <xdr:spPr>
        <a:xfrm>
          <a:off x="9588500" y="99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87007</xdr:rowOff>
    </xdr:from>
    <xdr:ext cx="534377" cy="259045"/>
    <xdr:sp macro="" textlink="">
      <xdr:nvSpPr>
        <xdr:cNvPr id="370" name="テキスト ボックス 369"/>
        <xdr:cNvSpPr txBox="1"/>
      </xdr:nvSpPr>
      <xdr:spPr>
        <a:xfrm>
          <a:off x="9372111" y="100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108658</xdr:rowOff>
    </xdr:from>
    <xdr:to>
      <xdr:col>12</xdr:col>
      <xdr:colOff>561975</xdr:colOff>
      <xdr:row>58</xdr:row>
      <xdr:rowOff>38808</xdr:rowOff>
    </xdr:to>
    <xdr:sp macro="" textlink="">
      <xdr:nvSpPr>
        <xdr:cNvPr id="371" name="円/楕円 370"/>
        <xdr:cNvSpPr/>
      </xdr:nvSpPr>
      <xdr:spPr>
        <a:xfrm>
          <a:off x="8699500" y="98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55335</xdr:rowOff>
    </xdr:from>
    <xdr:ext cx="534377" cy="259045"/>
    <xdr:sp macro="" textlink="">
      <xdr:nvSpPr>
        <xdr:cNvPr id="372" name="テキスト ボックス 371"/>
        <xdr:cNvSpPr txBox="1"/>
      </xdr:nvSpPr>
      <xdr:spPr>
        <a:xfrm>
          <a:off x="8483111" y="965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141684</xdr:rowOff>
    </xdr:from>
    <xdr:to>
      <xdr:col>11</xdr:col>
      <xdr:colOff>358775</xdr:colOff>
      <xdr:row>58</xdr:row>
      <xdr:rowOff>71834</xdr:rowOff>
    </xdr:to>
    <xdr:sp macro="" textlink="">
      <xdr:nvSpPr>
        <xdr:cNvPr id="373" name="円/楕円 372"/>
        <xdr:cNvSpPr/>
      </xdr:nvSpPr>
      <xdr:spPr>
        <a:xfrm>
          <a:off x="7810500" y="99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88361</xdr:rowOff>
    </xdr:from>
    <xdr:ext cx="534377" cy="259045"/>
    <xdr:sp macro="" textlink="">
      <xdr:nvSpPr>
        <xdr:cNvPr id="374" name="テキスト ボックス 373"/>
        <xdr:cNvSpPr txBox="1"/>
      </xdr:nvSpPr>
      <xdr:spPr>
        <a:xfrm>
          <a:off x="7594111" y="968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2700</xdr:rowOff>
    </xdr:from>
    <xdr:to>
      <xdr:col>10</xdr:col>
      <xdr:colOff>155575</xdr:colOff>
      <xdr:row>58</xdr:row>
      <xdr:rowOff>104300</xdr:rowOff>
    </xdr:to>
    <xdr:sp macro="" textlink="">
      <xdr:nvSpPr>
        <xdr:cNvPr id="375" name="円/楕円 374"/>
        <xdr:cNvSpPr/>
      </xdr:nvSpPr>
      <xdr:spPr>
        <a:xfrm>
          <a:off x="6921500" y="99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95427</xdr:rowOff>
    </xdr:from>
    <xdr:ext cx="534377" cy="259045"/>
    <xdr:sp macro="" textlink="">
      <xdr:nvSpPr>
        <xdr:cNvPr id="376" name="テキスト ボックス 375"/>
        <xdr:cNvSpPr txBox="1"/>
      </xdr:nvSpPr>
      <xdr:spPr>
        <a:xfrm>
          <a:off x="6705111" y="100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140283</xdr:rowOff>
    </xdr:from>
    <xdr:to>
      <xdr:col>15</xdr:col>
      <xdr:colOff>180975</xdr:colOff>
      <xdr:row>79</xdr:row>
      <xdr:rowOff>6857</xdr:rowOff>
    </xdr:to>
    <xdr:cxnSp macro="">
      <xdr:nvCxnSpPr>
        <xdr:cNvPr id="405" name="直線コネクタ 404"/>
        <xdr:cNvCxnSpPr/>
      </xdr:nvCxnSpPr>
      <xdr:spPr>
        <a:xfrm>
          <a:off x="9639300" y="13513383"/>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40069</xdr:rowOff>
    </xdr:from>
    <xdr:to>
      <xdr:col>14</xdr:col>
      <xdr:colOff>28575</xdr:colOff>
      <xdr:row>78</xdr:row>
      <xdr:rowOff>140283</xdr:rowOff>
    </xdr:to>
    <xdr:cxnSp macro="">
      <xdr:nvCxnSpPr>
        <xdr:cNvPr id="408" name="直線コネクタ 407"/>
        <xdr:cNvCxnSpPr/>
      </xdr:nvCxnSpPr>
      <xdr:spPr>
        <a:xfrm>
          <a:off x="8750300" y="13413169"/>
          <a:ext cx="889000" cy="10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0" name="テキスト ボックス 409"/>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5376</xdr:rowOff>
    </xdr:from>
    <xdr:ext cx="534377" cy="259045"/>
    <xdr:sp macro="" textlink="">
      <xdr:nvSpPr>
        <xdr:cNvPr id="412" name="テキスト ボックス 411"/>
        <xdr:cNvSpPr txBox="1"/>
      </xdr:nvSpPr>
      <xdr:spPr>
        <a:xfrm>
          <a:off x="8483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127507</xdr:rowOff>
    </xdr:from>
    <xdr:to>
      <xdr:col>15</xdr:col>
      <xdr:colOff>231775</xdr:colOff>
      <xdr:row>79</xdr:row>
      <xdr:rowOff>57657</xdr:rowOff>
    </xdr:to>
    <xdr:sp macro="" textlink="">
      <xdr:nvSpPr>
        <xdr:cNvPr id="418" name="円/楕円 417"/>
        <xdr:cNvSpPr/>
      </xdr:nvSpPr>
      <xdr:spPr>
        <a:xfrm>
          <a:off x="10426700" y="135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55920</xdr:rowOff>
    </xdr:from>
    <xdr:ext cx="469744" cy="259045"/>
    <xdr:sp macro="" textlink="">
      <xdr:nvSpPr>
        <xdr:cNvPr id="419" name="普通建設事業費 （ うち新規整備　）該当値テキスト"/>
        <xdr:cNvSpPr txBox="1"/>
      </xdr:nvSpPr>
      <xdr:spPr>
        <a:xfrm>
          <a:off x="10528300" y="1342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89483</xdr:rowOff>
    </xdr:from>
    <xdr:to>
      <xdr:col>14</xdr:col>
      <xdr:colOff>79375</xdr:colOff>
      <xdr:row>79</xdr:row>
      <xdr:rowOff>19633</xdr:rowOff>
    </xdr:to>
    <xdr:sp macro="" textlink="">
      <xdr:nvSpPr>
        <xdr:cNvPr id="420" name="円/楕円 419"/>
        <xdr:cNvSpPr/>
      </xdr:nvSpPr>
      <xdr:spPr>
        <a:xfrm>
          <a:off x="9588500" y="1346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36160</xdr:rowOff>
    </xdr:from>
    <xdr:ext cx="534377" cy="259045"/>
    <xdr:sp macro="" textlink="">
      <xdr:nvSpPr>
        <xdr:cNvPr id="421" name="テキスト ボックス 420"/>
        <xdr:cNvSpPr txBox="1"/>
      </xdr:nvSpPr>
      <xdr:spPr>
        <a:xfrm>
          <a:off x="9372111" y="1323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160719</xdr:rowOff>
    </xdr:from>
    <xdr:to>
      <xdr:col>12</xdr:col>
      <xdr:colOff>561975</xdr:colOff>
      <xdr:row>78</xdr:row>
      <xdr:rowOff>90869</xdr:rowOff>
    </xdr:to>
    <xdr:sp macro="" textlink="">
      <xdr:nvSpPr>
        <xdr:cNvPr id="422" name="円/楕円 421"/>
        <xdr:cNvSpPr/>
      </xdr:nvSpPr>
      <xdr:spPr>
        <a:xfrm>
          <a:off x="8699500" y="133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107396</xdr:rowOff>
    </xdr:from>
    <xdr:ext cx="534377" cy="259045"/>
    <xdr:sp macro="" textlink="">
      <xdr:nvSpPr>
        <xdr:cNvPr id="423" name="テキスト ボックス 422"/>
        <xdr:cNvSpPr txBox="1"/>
      </xdr:nvSpPr>
      <xdr:spPr>
        <a:xfrm>
          <a:off x="8483111" y="131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133626</xdr:rowOff>
    </xdr:from>
    <xdr:to>
      <xdr:col>15</xdr:col>
      <xdr:colOff>180975</xdr:colOff>
      <xdr:row>96</xdr:row>
      <xdr:rowOff>112105</xdr:rowOff>
    </xdr:to>
    <xdr:cxnSp macro="">
      <xdr:nvCxnSpPr>
        <xdr:cNvPr id="454" name="直線コネクタ 453"/>
        <xdr:cNvCxnSpPr/>
      </xdr:nvCxnSpPr>
      <xdr:spPr>
        <a:xfrm flipV="1">
          <a:off x="9639300" y="16078476"/>
          <a:ext cx="838200" cy="49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112105</xdr:rowOff>
    </xdr:from>
    <xdr:to>
      <xdr:col>14</xdr:col>
      <xdr:colOff>28575</xdr:colOff>
      <xdr:row>96</xdr:row>
      <xdr:rowOff>143912</xdr:rowOff>
    </xdr:to>
    <xdr:cxnSp macro="">
      <xdr:nvCxnSpPr>
        <xdr:cNvPr id="457" name="直線コネクタ 456"/>
        <xdr:cNvCxnSpPr/>
      </xdr:nvCxnSpPr>
      <xdr:spPr>
        <a:xfrm flipV="1">
          <a:off x="8750300" y="16571305"/>
          <a:ext cx="889000" cy="3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59" name="テキスト ボックス 458"/>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1" name="テキスト ボックス 460"/>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82826</xdr:rowOff>
    </xdr:from>
    <xdr:to>
      <xdr:col>15</xdr:col>
      <xdr:colOff>231775</xdr:colOff>
      <xdr:row>94</xdr:row>
      <xdr:rowOff>12976</xdr:rowOff>
    </xdr:to>
    <xdr:sp macro="" textlink="">
      <xdr:nvSpPr>
        <xdr:cNvPr id="467" name="円/楕円 466"/>
        <xdr:cNvSpPr/>
      </xdr:nvSpPr>
      <xdr:spPr>
        <a:xfrm>
          <a:off x="10426700" y="160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105703</xdr:rowOff>
    </xdr:from>
    <xdr:ext cx="534377" cy="259045"/>
    <xdr:sp macro="" textlink="">
      <xdr:nvSpPr>
        <xdr:cNvPr id="468" name="普通建設事業費 （ うち更新整備　）該当値テキスト"/>
        <xdr:cNvSpPr txBox="1"/>
      </xdr:nvSpPr>
      <xdr:spPr>
        <a:xfrm>
          <a:off x="10528300" y="1587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30,436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61305</xdr:rowOff>
    </xdr:from>
    <xdr:to>
      <xdr:col>14</xdr:col>
      <xdr:colOff>79375</xdr:colOff>
      <xdr:row>96</xdr:row>
      <xdr:rowOff>162905</xdr:rowOff>
    </xdr:to>
    <xdr:sp macro="" textlink="">
      <xdr:nvSpPr>
        <xdr:cNvPr id="469" name="円/楕円 468"/>
        <xdr:cNvSpPr/>
      </xdr:nvSpPr>
      <xdr:spPr>
        <a:xfrm>
          <a:off x="9588500" y="165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154032</xdr:rowOff>
    </xdr:from>
    <xdr:ext cx="534377" cy="259045"/>
    <xdr:sp macro="" textlink="">
      <xdr:nvSpPr>
        <xdr:cNvPr id="470" name="テキスト ボックス 469"/>
        <xdr:cNvSpPr txBox="1"/>
      </xdr:nvSpPr>
      <xdr:spPr>
        <a:xfrm>
          <a:off x="9372111" y="166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93112</xdr:rowOff>
    </xdr:from>
    <xdr:to>
      <xdr:col>12</xdr:col>
      <xdr:colOff>561975</xdr:colOff>
      <xdr:row>97</xdr:row>
      <xdr:rowOff>23262</xdr:rowOff>
    </xdr:to>
    <xdr:sp macro="" textlink="">
      <xdr:nvSpPr>
        <xdr:cNvPr id="471" name="円/楕円 470"/>
        <xdr:cNvSpPr/>
      </xdr:nvSpPr>
      <xdr:spPr>
        <a:xfrm>
          <a:off x="8699500" y="165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14389</xdr:rowOff>
    </xdr:from>
    <xdr:ext cx="534377" cy="259045"/>
    <xdr:sp macro="" textlink="">
      <xdr:nvSpPr>
        <xdr:cNvPr id="472" name="テキスト ボックス 471"/>
        <xdr:cNvSpPr txBox="1"/>
      </xdr:nvSpPr>
      <xdr:spPr>
        <a:xfrm>
          <a:off x="8483111" y="166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149072</xdr:rowOff>
    </xdr:from>
    <xdr:to>
      <xdr:col>23</xdr:col>
      <xdr:colOff>517525</xdr:colOff>
      <xdr:row>39</xdr:row>
      <xdr:rowOff>40005</xdr:rowOff>
    </xdr:to>
    <xdr:cxnSp macro="">
      <xdr:nvCxnSpPr>
        <xdr:cNvPr id="501" name="直線コネクタ 500"/>
        <xdr:cNvCxnSpPr/>
      </xdr:nvCxnSpPr>
      <xdr:spPr>
        <a:xfrm flipV="1">
          <a:off x="15481300" y="6664172"/>
          <a:ext cx="838200" cy="6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85577</xdr:rowOff>
    </xdr:from>
    <xdr:ext cx="469744" cy="259045"/>
    <xdr:sp macro="" textlink="">
      <xdr:nvSpPr>
        <xdr:cNvPr id="502" name="災害復旧事業費平均値テキスト"/>
        <xdr:cNvSpPr txBox="1"/>
      </xdr:nvSpPr>
      <xdr:spPr>
        <a:xfrm>
          <a:off x="16370300" y="660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40005</xdr:rowOff>
    </xdr:from>
    <xdr:to>
      <xdr:col>22</xdr:col>
      <xdr:colOff>365125</xdr:colOff>
      <xdr:row>39</xdr:row>
      <xdr:rowOff>41631</xdr:rowOff>
    </xdr:to>
    <xdr:cxnSp macro="">
      <xdr:nvCxnSpPr>
        <xdr:cNvPr id="504" name="直線コネクタ 503"/>
        <xdr:cNvCxnSpPr/>
      </xdr:nvCxnSpPr>
      <xdr:spPr>
        <a:xfrm flipV="1">
          <a:off x="14592300" y="6726555"/>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36233</xdr:rowOff>
    </xdr:from>
    <xdr:to>
      <xdr:col>21</xdr:col>
      <xdr:colOff>161925</xdr:colOff>
      <xdr:row>39</xdr:row>
      <xdr:rowOff>41631</xdr:rowOff>
    </xdr:to>
    <xdr:cxnSp macro="">
      <xdr:nvCxnSpPr>
        <xdr:cNvPr id="507" name="直線コネクタ 506"/>
        <xdr:cNvCxnSpPr/>
      </xdr:nvCxnSpPr>
      <xdr:spPr>
        <a:xfrm>
          <a:off x="13703300" y="6722783"/>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9" name="テキスト ボックス 508"/>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36233</xdr:rowOff>
    </xdr:from>
    <xdr:to>
      <xdr:col>19</xdr:col>
      <xdr:colOff>644525</xdr:colOff>
      <xdr:row>39</xdr:row>
      <xdr:rowOff>36626</xdr:rowOff>
    </xdr:to>
    <xdr:cxnSp macro="">
      <xdr:nvCxnSpPr>
        <xdr:cNvPr id="510" name="直線コネクタ 509"/>
        <xdr:cNvCxnSpPr/>
      </xdr:nvCxnSpPr>
      <xdr:spPr>
        <a:xfrm flipV="1">
          <a:off x="12814300" y="6722783"/>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2" name="テキスト ボックス 511"/>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98272</xdr:rowOff>
    </xdr:from>
    <xdr:to>
      <xdr:col>23</xdr:col>
      <xdr:colOff>568325</xdr:colOff>
      <xdr:row>39</xdr:row>
      <xdr:rowOff>28422</xdr:rowOff>
    </xdr:to>
    <xdr:sp macro="" textlink="">
      <xdr:nvSpPr>
        <xdr:cNvPr id="520" name="円/楕円 519"/>
        <xdr:cNvSpPr/>
      </xdr:nvSpPr>
      <xdr:spPr>
        <a:xfrm>
          <a:off x="16268700" y="66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57650</xdr:rowOff>
    </xdr:from>
    <xdr:ext cx="469744" cy="259045"/>
    <xdr:sp macro="" textlink="">
      <xdr:nvSpPr>
        <xdr:cNvPr id="521" name="災害復旧事業費該当値テキスト"/>
        <xdr:cNvSpPr txBox="1"/>
      </xdr:nvSpPr>
      <xdr:spPr>
        <a:xfrm>
          <a:off x="16370300" y="640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160655</xdr:rowOff>
    </xdr:from>
    <xdr:to>
      <xdr:col>22</xdr:col>
      <xdr:colOff>415925</xdr:colOff>
      <xdr:row>39</xdr:row>
      <xdr:rowOff>90805</xdr:rowOff>
    </xdr:to>
    <xdr:sp macro="" textlink="">
      <xdr:nvSpPr>
        <xdr:cNvPr id="522" name="円/楕円 521"/>
        <xdr:cNvSpPr/>
      </xdr:nvSpPr>
      <xdr:spPr>
        <a:xfrm>
          <a:off x="15430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81932</xdr:rowOff>
    </xdr:from>
    <xdr:ext cx="378565" cy="259045"/>
    <xdr:sp macro="" textlink="">
      <xdr:nvSpPr>
        <xdr:cNvPr id="523" name="テキスト ボックス 522"/>
        <xdr:cNvSpPr txBox="1"/>
      </xdr:nvSpPr>
      <xdr:spPr>
        <a:xfrm>
          <a:off x="15292017" y="676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162281</xdr:rowOff>
    </xdr:from>
    <xdr:to>
      <xdr:col>21</xdr:col>
      <xdr:colOff>212725</xdr:colOff>
      <xdr:row>39</xdr:row>
      <xdr:rowOff>92431</xdr:rowOff>
    </xdr:to>
    <xdr:sp macro="" textlink="">
      <xdr:nvSpPr>
        <xdr:cNvPr id="524" name="円/楕円 523"/>
        <xdr:cNvSpPr/>
      </xdr:nvSpPr>
      <xdr:spPr>
        <a:xfrm>
          <a:off x="14541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83558</xdr:rowOff>
    </xdr:from>
    <xdr:ext cx="378565" cy="259045"/>
    <xdr:sp macro="" textlink="">
      <xdr:nvSpPr>
        <xdr:cNvPr id="525" name="テキスト ボックス 524"/>
        <xdr:cNvSpPr txBox="1"/>
      </xdr:nvSpPr>
      <xdr:spPr>
        <a:xfrm>
          <a:off x="14403017" y="6770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156883</xdr:rowOff>
    </xdr:from>
    <xdr:to>
      <xdr:col>20</xdr:col>
      <xdr:colOff>9525</xdr:colOff>
      <xdr:row>39</xdr:row>
      <xdr:rowOff>87033</xdr:rowOff>
    </xdr:to>
    <xdr:sp macro="" textlink="">
      <xdr:nvSpPr>
        <xdr:cNvPr id="526" name="円/楕円 525"/>
        <xdr:cNvSpPr/>
      </xdr:nvSpPr>
      <xdr:spPr>
        <a:xfrm>
          <a:off x="13652500" y="66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78160</xdr:rowOff>
    </xdr:from>
    <xdr:ext cx="378565" cy="259045"/>
    <xdr:sp macro="" textlink="">
      <xdr:nvSpPr>
        <xdr:cNvPr id="527" name="テキスト ボックス 526"/>
        <xdr:cNvSpPr txBox="1"/>
      </xdr:nvSpPr>
      <xdr:spPr>
        <a:xfrm>
          <a:off x="13514017" y="6764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157276</xdr:rowOff>
    </xdr:from>
    <xdr:to>
      <xdr:col>18</xdr:col>
      <xdr:colOff>492125</xdr:colOff>
      <xdr:row>39</xdr:row>
      <xdr:rowOff>87426</xdr:rowOff>
    </xdr:to>
    <xdr:sp macro="" textlink="">
      <xdr:nvSpPr>
        <xdr:cNvPr id="528" name="円/楕円 527"/>
        <xdr:cNvSpPr/>
      </xdr:nvSpPr>
      <xdr:spPr>
        <a:xfrm>
          <a:off x="12763500" y="66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78553</xdr:rowOff>
    </xdr:from>
    <xdr:ext cx="378565" cy="259045"/>
    <xdr:sp macro="" textlink="">
      <xdr:nvSpPr>
        <xdr:cNvPr id="529" name="テキスト ボックス 528"/>
        <xdr:cNvSpPr txBox="1"/>
      </xdr:nvSpPr>
      <xdr:spPr>
        <a:xfrm>
          <a:off x="12625017" y="6765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117125</xdr:rowOff>
    </xdr:from>
    <xdr:to>
      <xdr:col>23</xdr:col>
      <xdr:colOff>517525</xdr:colOff>
      <xdr:row>73</xdr:row>
      <xdr:rowOff>119011</xdr:rowOff>
    </xdr:to>
    <xdr:cxnSp macro="">
      <xdr:nvCxnSpPr>
        <xdr:cNvPr id="607" name="直線コネクタ 606"/>
        <xdr:cNvCxnSpPr/>
      </xdr:nvCxnSpPr>
      <xdr:spPr>
        <a:xfrm>
          <a:off x="15481300" y="12632975"/>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8"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68758</xdr:rowOff>
    </xdr:from>
    <xdr:to>
      <xdr:col>22</xdr:col>
      <xdr:colOff>365125</xdr:colOff>
      <xdr:row>73</xdr:row>
      <xdr:rowOff>117125</xdr:rowOff>
    </xdr:to>
    <xdr:cxnSp macro="">
      <xdr:nvCxnSpPr>
        <xdr:cNvPr id="610" name="直線コネクタ 609"/>
        <xdr:cNvCxnSpPr/>
      </xdr:nvCxnSpPr>
      <xdr:spPr>
        <a:xfrm>
          <a:off x="14592300" y="12584608"/>
          <a:ext cx="889000" cy="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2" name="テキスト ボックス 611"/>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65310</xdr:rowOff>
    </xdr:from>
    <xdr:to>
      <xdr:col>21</xdr:col>
      <xdr:colOff>161925</xdr:colOff>
      <xdr:row>73</xdr:row>
      <xdr:rowOff>68758</xdr:rowOff>
    </xdr:to>
    <xdr:cxnSp macro="">
      <xdr:nvCxnSpPr>
        <xdr:cNvPr id="613" name="直線コネクタ 612"/>
        <xdr:cNvCxnSpPr/>
      </xdr:nvCxnSpPr>
      <xdr:spPr>
        <a:xfrm>
          <a:off x="13703300" y="12581160"/>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38047</xdr:rowOff>
    </xdr:from>
    <xdr:ext cx="534377" cy="259045"/>
    <xdr:sp macro="" textlink="">
      <xdr:nvSpPr>
        <xdr:cNvPr id="615" name="テキスト ボックス 614"/>
        <xdr:cNvSpPr txBox="1"/>
      </xdr:nvSpPr>
      <xdr:spPr>
        <a:xfrm>
          <a:off x="14325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65310</xdr:rowOff>
    </xdr:from>
    <xdr:to>
      <xdr:col>19</xdr:col>
      <xdr:colOff>644525</xdr:colOff>
      <xdr:row>73</xdr:row>
      <xdr:rowOff>70758</xdr:rowOff>
    </xdr:to>
    <xdr:cxnSp macro="">
      <xdr:nvCxnSpPr>
        <xdr:cNvPr id="616" name="直線コネクタ 615"/>
        <xdr:cNvCxnSpPr/>
      </xdr:nvCxnSpPr>
      <xdr:spPr>
        <a:xfrm flipV="1">
          <a:off x="12814300" y="12581160"/>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27532</xdr:rowOff>
    </xdr:from>
    <xdr:ext cx="534377" cy="259045"/>
    <xdr:sp macro="" textlink="">
      <xdr:nvSpPr>
        <xdr:cNvPr id="618" name="テキスト ボックス 617"/>
        <xdr:cNvSpPr txBox="1"/>
      </xdr:nvSpPr>
      <xdr:spPr>
        <a:xfrm>
          <a:off x="13436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31628</xdr:rowOff>
    </xdr:from>
    <xdr:ext cx="534377" cy="259045"/>
    <xdr:sp macro="" textlink="">
      <xdr:nvSpPr>
        <xdr:cNvPr id="620" name="テキスト ボックス 619"/>
        <xdr:cNvSpPr txBox="1"/>
      </xdr:nvSpPr>
      <xdr:spPr>
        <a:xfrm>
          <a:off x="12547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68211</xdr:rowOff>
    </xdr:from>
    <xdr:to>
      <xdr:col>23</xdr:col>
      <xdr:colOff>568325</xdr:colOff>
      <xdr:row>73</xdr:row>
      <xdr:rowOff>169811</xdr:rowOff>
    </xdr:to>
    <xdr:sp macro="" textlink="">
      <xdr:nvSpPr>
        <xdr:cNvPr id="626" name="円/楕円 625"/>
        <xdr:cNvSpPr/>
      </xdr:nvSpPr>
      <xdr:spPr>
        <a:xfrm>
          <a:off x="16268700" y="125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91088</xdr:rowOff>
    </xdr:from>
    <xdr:ext cx="534377" cy="259045"/>
    <xdr:sp macro="" textlink="">
      <xdr:nvSpPr>
        <xdr:cNvPr id="627" name="公債費該当値テキスト"/>
        <xdr:cNvSpPr txBox="1"/>
      </xdr:nvSpPr>
      <xdr:spPr>
        <a:xfrm>
          <a:off x="16370300" y="124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66325</xdr:rowOff>
    </xdr:from>
    <xdr:to>
      <xdr:col>22</xdr:col>
      <xdr:colOff>415925</xdr:colOff>
      <xdr:row>73</xdr:row>
      <xdr:rowOff>167925</xdr:rowOff>
    </xdr:to>
    <xdr:sp macro="" textlink="">
      <xdr:nvSpPr>
        <xdr:cNvPr id="628" name="円/楕円 627"/>
        <xdr:cNvSpPr/>
      </xdr:nvSpPr>
      <xdr:spPr>
        <a:xfrm>
          <a:off x="15430500" y="125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13002</xdr:rowOff>
    </xdr:from>
    <xdr:ext cx="534377" cy="259045"/>
    <xdr:sp macro="" textlink="">
      <xdr:nvSpPr>
        <xdr:cNvPr id="629" name="テキスト ボックス 628"/>
        <xdr:cNvSpPr txBox="1"/>
      </xdr:nvSpPr>
      <xdr:spPr>
        <a:xfrm>
          <a:off x="15214111" y="123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17958</xdr:rowOff>
    </xdr:from>
    <xdr:to>
      <xdr:col>21</xdr:col>
      <xdr:colOff>212725</xdr:colOff>
      <xdr:row>73</xdr:row>
      <xdr:rowOff>119558</xdr:rowOff>
    </xdr:to>
    <xdr:sp macro="" textlink="">
      <xdr:nvSpPr>
        <xdr:cNvPr id="630" name="円/楕円 629"/>
        <xdr:cNvSpPr/>
      </xdr:nvSpPr>
      <xdr:spPr>
        <a:xfrm>
          <a:off x="14541500" y="125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136085</xdr:rowOff>
    </xdr:from>
    <xdr:ext cx="534377" cy="259045"/>
    <xdr:sp macro="" textlink="">
      <xdr:nvSpPr>
        <xdr:cNvPr id="631" name="テキスト ボックス 630"/>
        <xdr:cNvSpPr txBox="1"/>
      </xdr:nvSpPr>
      <xdr:spPr>
        <a:xfrm>
          <a:off x="14325111" y="1230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14510</xdr:rowOff>
    </xdr:from>
    <xdr:to>
      <xdr:col>20</xdr:col>
      <xdr:colOff>9525</xdr:colOff>
      <xdr:row>73</xdr:row>
      <xdr:rowOff>116110</xdr:rowOff>
    </xdr:to>
    <xdr:sp macro="" textlink="">
      <xdr:nvSpPr>
        <xdr:cNvPr id="632" name="円/楕円 631"/>
        <xdr:cNvSpPr/>
      </xdr:nvSpPr>
      <xdr:spPr>
        <a:xfrm>
          <a:off x="13652500" y="125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132637</xdr:rowOff>
    </xdr:from>
    <xdr:ext cx="534377" cy="259045"/>
    <xdr:sp macro="" textlink="">
      <xdr:nvSpPr>
        <xdr:cNvPr id="633" name="テキスト ボックス 632"/>
        <xdr:cNvSpPr txBox="1"/>
      </xdr:nvSpPr>
      <xdr:spPr>
        <a:xfrm>
          <a:off x="13436111" y="1230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19958</xdr:rowOff>
    </xdr:from>
    <xdr:to>
      <xdr:col>18</xdr:col>
      <xdr:colOff>492125</xdr:colOff>
      <xdr:row>73</xdr:row>
      <xdr:rowOff>121558</xdr:rowOff>
    </xdr:to>
    <xdr:sp macro="" textlink="">
      <xdr:nvSpPr>
        <xdr:cNvPr id="634" name="円/楕円 633"/>
        <xdr:cNvSpPr/>
      </xdr:nvSpPr>
      <xdr:spPr>
        <a:xfrm>
          <a:off x="12763500" y="1253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138085</xdr:rowOff>
    </xdr:from>
    <xdr:ext cx="534377" cy="259045"/>
    <xdr:sp macro="" textlink="">
      <xdr:nvSpPr>
        <xdr:cNvPr id="635" name="テキスト ボックス 634"/>
        <xdr:cNvSpPr txBox="1"/>
      </xdr:nvSpPr>
      <xdr:spPr>
        <a:xfrm>
          <a:off x="12547111" y="1231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63133</xdr:rowOff>
    </xdr:from>
    <xdr:to>
      <xdr:col>23</xdr:col>
      <xdr:colOff>517525</xdr:colOff>
      <xdr:row>98</xdr:row>
      <xdr:rowOff>118591</xdr:rowOff>
    </xdr:to>
    <xdr:cxnSp macro="">
      <xdr:nvCxnSpPr>
        <xdr:cNvPr id="662" name="直線コネクタ 661"/>
        <xdr:cNvCxnSpPr/>
      </xdr:nvCxnSpPr>
      <xdr:spPr>
        <a:xfrm>
          <a:off x="15481300" y="16865233"/>
          <a:ext cx="8382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63133</xdr:rowOff>
    </xdr:from>
    <xdr:to>
      <xdr:col>22</xdr:col>
      <xdr:colOff>365125</xdr:colOff>
      <xdr:row>98</xdr:row>
      <xdr:rowOff>95639</xdr:rowOff>
    </xdr:to>
    <xdr:cxnSp macro="">
      <xdr:nvCxnSpPr>
        <xdr:cNvPr id="665" name="直線コネクタ 664"/>
        <xdr:cNvCxnSpPr/>
      </xdr:nvCxnSpPr>
      <xdr:spPr>
        <a:xfrm flipV="1">
          <a:off x="14592300" y="16865233"/>
          <a:ext cx="889000" cy="3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67" name="テキスト ボックス 666"/>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95639</xdr:rowOff>
    </xdr:from>
    <xdr:to>
      <xdr:col>21</xdr:col>
      <xdr:colOff>161925</xdr:colOff>
      <xdr:row>98</xdr:row>
      <xdr:rowOff>103673</xdr:rowOff>
    </xdr:to>
    <xdr:cxnSp macro="">
      <xdr:nvCxnSpPr>
        <xdr:cNvPr id="668" name="直線コネクタ 667"/>
        <xdr:cNvCxnSpPr/>
      </xdr:nvCxnSpPr>
      <xdr:spPr>
        <a:xfrm flipV="1">
          <a:off x="13703300" y="16897739"/>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0" name="テキスト ボックス 669"/>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103673</xdr:rowOff>
    </xdr:from>
    <xdr:to>
      <xdr:col>19</xdr:col>
      <xdr:colOff>644525</xdr:colOff>
      <xdr:row>98</xdr:row>
      <xdr:rowOff>111967</xdr:rowOff>
    </xdr:to>
    <xdr:cxnSp macro="">
      <xdr:nvCxnSpPr>
        <xdr:cNvPr id="671" name="直線コネクタ 670"/>
        <xdr:cNvCxnSpPr/>
      </xdr:nvCxnSpPr>
      <xdr:spPr>
        <a:xfrm flipV="1">
          <a:off x="12814300" y="16905773"/>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150201</xdr:rowOff>
    </xdr:from>
    <xdr:ext cx="534377" cy="259045"/>
    <xdr:sp macro="" textlink="">
      <xdr:nvSpPr>
        <xdr:cNvPr id="673" name="テキスト ボックス 672"/>
        <xdr:cNvSpPr txBox="1"/>
      </xdr:nvSpPr>
      <xdr:spPr>
        <a:xfrm>
          <a:off x="13436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5" name="テキスト ボックス 674"/>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67791</xdr:rowOff>
    </xdr:from>
    <xdr:to>
      <xdr:col>23</xdr:col>
      <xdr:colOff>568325</xdr:colOff>
      <xdr:row>98</xdr:row>
      <xdr:rowOff>169391</xdr:rowOff>
    </xdr:to>
    <xdr:sp macro="" textlink="">
      <xdr:nvSpPr>
        <xdr:cNvPr id="681" name="円/楕円 680"/>
        <xdr:cNvSpPr/>
      </xdr:nvSpPr>
      <xdr:spPr>
        <a:xfrm>
          <a:off x="16268700" y="168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154168</xdr:rowOff>
    </xdr:from>
    <xdr:ext cx="469744" cy="259045"/>
    <xdr:sp macro="" textlink="">
      <xdr:nvSpPr>
        <xdr:cNvPr id="682" name="積立金該当値テキスト"/>
        <xdr:cNvSpPr txBox="1"/>
      </xdr:nvSpPr>
      <xdr:spPr>
        <a:xfrm>
          <a:off x="16370300" y="167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12333</xdr:rowOff>
    </xdr:from>
    <xdr:to>
      <xdr:col>22</xdr:col>
      <xdr:colOff>415925</xdr:colOff>
      <xdr:row>98</xdr:row>
      <xdr:rowOff>113933</xdr:rowOff>
    </xdr:to>
    <xdr:sp macro="" textlink="">
      <xdr:nvSpPr>
        <xdr:cNvPr id="683" name="円/楕円 682"/>
        <xdr:cNvSpPr/>
      </xdr:nvSpPr>
      <xdr:spPr>
        <a:xfrm>
          <a:off x="15430500" y="168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130460</xdr:rowOff>
    </xdr:from>
    <xdr:ext cx="534377" cy="259045"/>
    <xdr:sp macro="" textlink="">
      <xdr:nvSpPr>
        <xdr:cNvPr id="684" name="テキスト ボックス 683"/>
        <xdr:cNvSpPr txBox="1"/>
      </xdr:nvSpPr>
      <xdr:spPr>
        <a:xfrm>
          <a:off x="15214111" y="165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44839</xdr:rowOff>
    </xdr:from>
    <xdr:to>
      <xdr:col>21</xdr:col>
      <xdr:colOff>212725</xdr:colOff>
      <xdr:row>98</xdr:row>
      <xdr:rowOff>146439</xdr:rowOff>
    </xdr:to>
    <xdr:sp macro="" textlink="">
      <xdr:nvSpPr>
        <xdr:cNvPr id="685" name="円/楕円 684"/>
        <xdr:cNvSpPr/>
      </xdr:nvSpPr>
      <xdr:spPr>
        <a:xfrm>
          <a:off x="14541500" y="168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137566</xdr:rowOff>
    </xdr:from>
    <xdr:ext cx="469744" cy="259045"/>
    <xdr:sp macro="" textlink="">
      <xdr:nvSpPr>
        <xdr:cNvPr id="686" name="テキスト ボックス 685"/>
        <xdr:cNvSpPr txBox="1"/>
      </xdr:nvSpPr>
      <xdr:spPr>
        <a:xfrm>
          <a:off x="14357427" y="169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52873</xdr:rowOff>
    </xdr:from>
    <xdr:to>
      <xdr:col>20</xdr:col>
      <xdr:colOff>9525</xdr:colOff>
      <xdr:row>98</xdr:row>
      <xdr:rowOff>154473</xdr:rowOff>
    </xdr:to>
    <xdr:sp macro="" textlink="">
      <xdr:nvSpPr>
        <xdr:cNvPr id="687" name="円/楕円 686"/>
        <xdr:cNvSpPr/>
      </xdr:nvSpPr>
      <xdr:spPr>
        <a:xfrm>
          <a:off x="13652500" y="168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145600</xdr:rowOff>
    </xdr:from>
    <xdr:ext cx="469744" cy="259045"/>
    <xdr:sp macro="" textlink="">
      <xdr:nvSpPr>
        <xdr:cNvPr id="688" name="テキスト ボックス 687"/>
        <xdr:cNvSpPr txBox="1"/>
      </xdr:nvSpPr>
      <xdr:spPr>
        <a:xfrm>
          <a:off x="13468427" y="1694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61167</xdr:rowOff>
    </xdr:from>
    <xdr:to>
      <xdr:col>18</xdr:col>
      <xdr:colOff>492125</xdr:colOff>
      <xdr:row>98</xdr:row>
      <xdr:rowOff>162767</xdr:rowOff>
    </xdr:to>
    <xdr:sp macro="" textlink="">
      <xdr:nvSpPr>
        <xdr:cNvPr id="689" name="円/楕円 688"/>
        <xdr:cNvSpPr/>
      </xdr:nvSpPr>
      <xdr:spPr>
        <a:xfrm>
          <a:off x="12763500" y="168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153894</xdr:rowOff>
    </xdr:from>
    <xdr:ext cx="469744" cy="259045"/>
    <xdr:sp macro="" textlink="">
      <xdr:nvSpPr>
        <xdr:cNvPr id="690" name="テキスト ボックス 689"/>
        <xdr:cNvSpPr txBox="1"/>
      </xdr:nvSpPr>
      <xdr:spPr>
        <a:xfrm>
          <a:off x="12579427" y="1695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140716</xdr:rowOff>
    </xdr:from>
    <xdr:to>
      <xdr:col>32</xdr:col>
      <xdr:colOff>187325</xdr:colOff>
      <xdr:row>39</xdr:row>
      <xdr:rowOff>44450</xdr:rowOff>
    </xdr:to>
    <xdr:cxnSp macro="">
      <xdr:nvCxnSpPr>
        <xdr:cNvPr id="719" name="直線コネクタ 718"/>
        <xdr:cNvCxnSpPr/>
      </xdr:nvCxnSpPr>
      <xdr:spPr>
        <a:xfrm flipV="1">
          <a:off x="21323300" y="6655816"/>
          <a:ext cx="8382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25273</xdr:rowOff>
    </xdr:from>
    <xdr:to>
      <xdr:col>31</xdr:col>
      <xdr:colOff>34925</xdr:colOff>
      <xdr:row>39</xdr:row>
      <xdr:rowOff>44450</xdr:rowOff>
    </xdr:to>
    <xdr:cxnSp macro="">
      <xdr:nvCxnSpPr>
        <xdr:cNvPr id="722" name="直線コネクタ 721"/>
        <xdr:cNvCxnSpPr/>
      </xdr:nvCxnSpPr>
      <xdr:spPr>
        <a:xfrm>
          <a:off x="20434300" y="6711823"/>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125857</xdr:rowOff>
    </xdr:from>
    <xdr:to>
      <xdr:col>29</xdr:col>
      <xdr:colOff>517525</xdr:colOff>
      <xdr:row>39</xdr:row>
      <xdr:rowOff>25273</xdr:rowOff>
    </xdr:to>
    <xdr:cxnSp macro="">
      <xdr:nvCxnSpPr>
        <xdr:cNvPr id="725" name="直線コネクタ 724"/>
        <xdr:cNvCxnSpPr/>
      </xdr:nvCxnSpPr>
      <xdr:spPr>
        <a:xfrm>
          <a:off x="19545300" y="664095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7" name="テキスト ボックス 726"/>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141351</xdr:rowOff>
    </xdr:from>
    <xdr:to>
      <xdr:col>28</xdr:col>
      <xdr:colOff>314325</xdr:colOff>
      <xdr:row>38</xdr:row>
      <xdr:rowOff>125857</xdr:rowOff>
    </xdr:to>
    <xdr:cxnSp macro="">
      <xdr:nvCxnSpPr>
        <xdr:cNvPr id="728" name="直線コネクタ 727"/>
        <xdr:cNvCxnSpPr/>
      </xdr:nvCxnSpPr>
      <xdr:spPr>
        <a:xfrm>
          <a:off x="18656300" y="6485001"/>
          <a:ext cx="889000" cy="1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0" name="テキスト ボックス 729"/>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100093</xdr:rowOff>
    </xdr:from>
    <xdr:ext cx="469744" cy="259045"/>
    <xdr:sp macro="" textlink="">
      <xdr:nvSpPr>
        <xdr:cNvPr id="732" name="テキスト ボックス 731"/>
        <xdr:cNvSpPr txBox="1"/>
      </xdr:nvSpPr>
      <xdr:spPr>
        <a:xfrm>
          <a:off x="184214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89916</xdr:rowOff>
    </xdr:from>
    <xdr:to>
      <xdr:col>32</xdr:col>
      <xdr:colOff>238125</xdr:colOff>
      <xdr:row>39</xdr:row>
      <xdr:rowOff>20066</xdr:rowOff>
    </xdr:to>
    <xdr:sp macro="" textlink="">
      <xdr:nvSpPr>
        <xdr:cNvPr id="738" name="円/楕円 737"/>
        <xdr:cNvSpPr/>
      </xdr:nvSpPr>
      <xdr:spPr>
        <a:xfrm>
          <a:off x="221107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4843</xdr:rowOff>
    </xdr:from>
    <xdr:ext cx="378565" cy="259045"/>
    <xdr:sp macro="" textlink="">
      <xdr:nvSpPr>
        <xdr:cNvPr id="739" name="投資及び出資金該当値テキスト"/>
        <xdr:cNvSpPr txBox="1"/>
      </xdr:nvSpPr>
      <xdr:spPr>
        <a:xfrm>
          <a:off x="22212300" y="651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0" name="円/楕円 73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1" name="テキスト ボックス 74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145923</xdr:rowOff>
    </xdr:from>
    <xdr:to>
      <xdr:col>29</xdr:col>
      <xdr:colOff>568325</xdr:colOff>
      <xdr:row>39</xdr:row>
      <xdr:rowOff>76073</xdr:rowOff>
    </xdr:to>
    <xdr:sp macro="" textlink="">
      <xdr:nvSpPr>
        <xdr:cNvPr id="742" name="円/楕円 741"/>
        <xdr:cNvSpPr/>
      </xdr:nvSpPr>
      <xdr:spPr>
        <a:xfrm>
          <a:off x="20383500" y="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67200</xdr:rowOff>
    </xdr:from>
    <xdr:ext cx="378565" cy="259045"/>
    <xdr:sp macro="" textlink="">
      <xdr:nvSpPr>
        <xdr:cNvPr id="743" name="テキスト ボックス 742"/>
        <xdr:cNvSpPr txBox="1"/>
      </xdr:nvSpPr>
      <xdr:spPr>
        <a:xfrm>
          <a:off x="20245017" y="67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75057</xdr:rowOff>
    </xdr:from>
    <xdr:to>
      <xdr:col>28</xdr:col>
      <xdr:colOff>365125</xdr:colOff>
      <xdr:row>39</xdr:row>
      <xdr:rowOff>5207</xdr:rowOff>
    </xdr:to>
    <xdr:sp macro="" textlink="">
      <xdr:nvSpPr>
        <xdr:cNvPr id="744" name="円/楕円 743"/>
        <xdr:cNvSpPr/>
      </xdr:nvSpPr>
      <xdr:spPr>
        <a:xfrm>
          <a:off x="19494500" y="65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167784</xdr:rowOff>
    </xdr:from>
    <xdr:ext cx="378565" cy="259045"/>
    <xdr:sp macro="" textlink="">
      <xdr:nvSpPr>
        <xdr:cNvPr id="745" name="テキスト ボックス 744"/>
        <xdr:cNvSpPr txBox="1"/>
      </xdr:nvSpPr>
      <xdr:spPr>
        <a:xfrm>
          <a:off x="19356017" y="66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90551</xdr:rowOff>
    </xdr:from>
    <xdr:to>
      <xdr:col>27</xdr:col>
      <xdr:colOff>161925</xdr:colOff>
      <xdr:row>38</xdr:row>
      <xdr:rowOff>20701</xdr:rowOff>
    </xdr:to>
    <xdr:sp macro="" textlink="">
      <xdr:nvSpPr>
        <xdr:cNvPr id="746" name="円/楕円 745"/>
        <xdr:cNvSpPr/>
      </xdr:nvSpPr>
      <xdr:spPr>
        <a:xfrm>
          <a:off x="18605500" y="64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37228</xdr:rowOff>
    </xdr:from>
    <xdr:ext cx="469744" cy="259045"/>
    <xdr:sp macro="" textlink="">
      <xdr:nvSpPr>
        <xdr:cNvPr id="747" name="テキスト ボックス 746"/>
        <xdr:cNvSpPr txBox="1"/>
      </xdr:nvSpPr>
      <xdr:spPr>
        <a:xfrm>
          <a:off x="18421427" y="62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42145</xdr:rowOff>
    </xdr:from>
    <xdr:to>
      <xdr:col>32</xdr:col>
      <xdr:colOff>187325</xdr:colOff>
      <xdr:row>54</xdr:row>
      <xdr:rowOff>46260</xdr:rowOff>
    </xdr:to>
    <xdr:cxnSp macro="">
      <xdr:nvCxnSpPr>
        <xdr:cNvPr id="772" name="直線コネクタ 771"/>
        <xdr:cNvCxnSpPr/>
      </xdr:nvCxnSpPr>
      <xdr:spPr>
        <a:xfrm>
          <a:off x="21323300" y="930044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136650</xdr:rowOff>
    </xdr:from>
    <xdr:ext cx="469744" cy="259045"/>
    <xdr:sp macro="" textlink="">
      <xdr:nvSpPr>
        <xdr:cNvPr id="773" name="貸付金平均値テキスト"/>
        <xdr:cNvSpPr txBox="1"/>
      </xdr:nvSpPr>
      <xdr:spPr>
        <a:xfrm>
          <a:off x="22212300" y="956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42145</xdr:rowOff>
    </xdr:from>
    <xdr:to>
      <xdr:col>31</xdr:col>
      <xdr:colOff>34925</xdr:colOff>
      <xdr:row>54</xdr:row>
      <xdr:rowOff>48775</xdr:rowOff>
    </xdr:to>
    <xdr:cxnSp macro="">
      <xdr:nvCxnSpPr>
        <xdr:cNvPr id="775" name="直線コネクタ 774"/>
        <xdr:cNvCxnSpPr/>
      </xdr:nvCxnSpPr>
      <xdr:spPr>
        <a:xfrm flipV="1">
          <a:off x="20434300" y="9300445"/>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121334</xdr:rowOff>
    </xdr:from>
    <xdr:ext cx="469744" cy="259045"/>
    <xdr:sp macro="" textlink="">
      <xdr:nvSpPr>
        <xdr:cNvPr id="777" name="テキスト ボックス 776"/>
        <xdr:cNvSpPr txBox="1"/>
      </xdr:nvSpPr>
      <xdr:spPr>
        <a:xfrm>
          <a:off x="21088427"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48431</xdr:rowOff>
    </xdr:from>
    <xdr:to>
      <xdr:col>29</xdr:col>
      <xdr:colOff>517525</xdr:colOff>
      <xdr:row>54</xdr:row>
      <xdr:rowOff>48775</xdr:rowOff>
    </xdr:to>
    <xdr:cxnSp macro="">
      <xdr:nvCxnSpPr>
        <xdr:cNvPr id="778" name="直線コネクタ 777"/>
        <xdr:cNvCxnSpPr/>
      </xdr:nvCxnSpPr>
      <xdr:spPr>
        <a:xfrm>
          <a:off x="19545300" y="930673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70470</xdr:rowOff>
    </xdr:from>
    <xdr:ext cx="469744" cy="259045"/>
    <xdr:sp macro="" textlink="">
      <xdr:nvSpPr>
        <xdr:cNvPr id="780" name="テキスト ボックス 779"/>
        <xdr:cNvSpPr txBox="1"/>
      </xdr:nvSpPr>
      <xdr:spPr>
        <a:xfrm>
          <a:off x="20199427" y="96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36087</xdr:rowOff>
    </xdr:from>
    <xdr:to>
      <xdr:col>28</xdr:col>
      <xdr:colOff>314325</xdr:colOff>
      <xdr:row>54</xdr:row>
      <xdr:rowOff>48431</xdr:rowOff>
    </xdr:to>
    <xdr:cxnSp macro="">
      <xdr:nvCxnSpPr>
        <xdr:cNvPr id="781" name="直線コネクタ 780"/>
        <xdr:cNvCxnSpPr/>
      </xdr:nvCxnSpPr>
      <xdr:spPr>
        <a:xfrm>
          <a:off x="18656300" y="929438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47439</xdr:rowOff>
    </xdr:from>
    <xdr:ext cx="469744" cy="259045"/>
    <xdr:sp macro="" textlink="">
      <xdr:nvSpPr>
        <xdr:cNvPr id="783" name="テキスト ボックス 782"/>
        <xdr:cNvSpPr txBox="1"/>
      </xdr:nvSpPr>
      <xdr:spPr>
        <a:xfrm>
          <a:off x="19310427" y="96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11492</xdr:rowOff>
    </xdr:from>
    <xdr:ext cx="469744" cy="259045"/>
    <xdr:sp macro="" textlink="">
      <xdr:nvSpPr>
        <xdr:cNvPr id="785" name="テキスト ボックス 784"/>
        <xdr:cNvSpPr txBox="1"/>
      </xdr:nvSpPr>
      <xdr:spPr>
        <a:xfrm>
          <a:off x="18421427" y="96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166910</xdr:rowOff>
    </xdr:from>
    <xdr:to>
      <xdr:col>32</xdr:col>
      <xdr:colOff>238125</xdr:colOff>
      <xdr:row>54</xdr:row>
      <xdr:rowOff>97060</xdr:rowOff>
    </xdr:to>
    <xdr:sp macro="" textlink="">
      <xdr:nvSpPr>
        <xdr:cNvPr id="791" name="円/楕円 790"/>
        <xdr:cNvSpPr/>
      </xdr:nvSpPr>
      <xdr:spPr>
        <a:xfrm>
          <a:off x="22110700" y="92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18337</xdr:rowOff>
    </xdr:from>
    <xdr:ext cx="534377" cy="259045"/>
    <xdr:sp macro="" textlink="">
      <xdr:nvSpPr>
        <xdr:cNvPr id="792" name="貸付金該当値テキスト"/>
        <xdr:cNvSpPr txBox="1"/>
      </xdr:nvSpPr>
      <xdr:spPr>
        <a:xfrm>
          <a:off x="22212300" y="91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11,635</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162795</xdr:rowOff>
    </xdr:from>
    <xdr:to>
      <xdr:col>31</xdr:col>
      <xdr:colOff>85725</xdr:colOff>
      <xdr:row>54</xdr:row>
      <xdr:rowOff>92945</xdr:rowOff>
    </xdr:to>
    <xdr:sp macro="" textlink="">
      <xdr:nvSpPr>
        <xdr:cNvPr id="793" name="円/楕円 792"/>
        <xdr:cNvSpPr/>
      </xdr:nvSpPr>
      <xdr:spPr>
        <a:xfrm>
          <a:off x="21272500" y="92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109472</xdr:rowOff>
    </xdr:from>
    <xdr:ext cx="534377" cy="259045"/>
    <xdr:sp macro="" textlink="">
      <xdr:nvSpPr>
        <xdr:cNvPr id="794" name="テキスト ボックス 793"/>
        <xdr:cNvSpPr txBox="1"/>
      </xdr:nvSpPr>
      <xdr:spPr>
        <a:xfrm>
          <a:off x="21056111" y="90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11,707</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169425</xdr:rowOff>
    </xdr:from>
    <xdr:to>
      <xdr:col>29</xdr:col>
      <xdr:colOff>568325</xdr:colOff>
      <xdr:row>54</xdr:row>
      <xdr:rowOff>99575</xdr:rowOff>
    </xdr:to>
    <xdr:sp macro="" textlink="">
      <xdr:nvSpPr>
        <xdr:cNvPr id="795" name="円/楕円 794"/>
        <xdr:cNvSpPr/>
      </xdr:nvSpPr>
      <xdr:spPr>
        <a:xfrm>
          <a:off x="20383500" y="92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116102</xdr:rowOff>
    </xdr:from>
    <xdr:ext cx="534377" cy="259045"/>
    <xdr:sp macro="" textlink="">
      <xdr:nvSpPr>
        <xdr:cNvPr id="796" name="テキスト ボックス 795"/>
        <xdr:cNvSpPr txBox="1"/>
      </xdr:nvSpPr>
      <xdr:spPr>
        <a:xfrm>
          <a:off x="20167111" y="90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11,591</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169081</xdr:rowOff>
    </xdr:from>
    <xdr:to>
      <xdr:col>28</xdr:col>
      <xdr:colOff>365125</xdr:colOff>
      <xdr:row>54</xdr:row>
      <xdr:rowOff>99231</xdr:rowOff>
    </xdr:to>
    <xdr:sp macro="" textlink="">
      <xdr:nvSpPr>
        <xdr:cNvPr id="797" name="円/楕円 796"/>
        <xdr:cNvSpPr/>
      </xdr:nvSpPr>
      <xdr:spPr>
        <a:xfrm>
          <a:off x="19494500" y="92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115758</xdr:rowOff>
    </xdr:from>
    <xdr:ext cx="534377" cy="259045"/>
    <xdr:sp macro="" textlink="">
      <xdr:nvSpPr>
        <xdr:cNvPr id="798" name="テキスト ボックス 797"/>
        <xdr:cNvSpPr txBox="1"/>
      </xdr:nvSpPr>
      <xdr:spPr>
        <a:xfrm>
          <a:off x="19278111" y="90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156737</xdr:rowOff>
    </xdr:from>
    <xdr:to>
      <xdr:col>27</xdr:col>
      <xdr:colOff>161925</xdr:colOff>
      <xdr:row>54</xdr:row>
      <xdr:rowOff>86887</xdr:rowOff>
    </xdr:to>
    <xdr:sp macro="" textlink="">
      <xdr:nvSpPr>
        <xdr:cNvPr id="799" name="円/楕円 798"/>
        <xdr:cNvSpPr/>
      </xdr:nvSpPr>
      <xdr:spPr>
        <a:xfrm>
          <a:off x="18605500" y="924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103414</xdr:rowOff>
    </xdr:from>
    <xdr:ext cx="534377" cy="259045"/>
    <xdr:sp macro="" textlink="">
      <xdr:nvSpPr>
        <xdr:cNvPr id="800" name="テキスト ボックス 799"/>
        <xdr:cNvSpPr txBox="1"/>
      </xdr:nvSpPr>
      <xdr:spPr>
        <a:xfrm>
          <a:off x="18389111" y="901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168447</xdr:rowOff>
    </xdr:from>
    <xdr:to>
      <xdr:col>32</xdr:col>
      <xdr:colOff>187325</xdr:colOff>
      <xdr:row>75</xdr:row>
      <xdr:rowOff>171304</xdr:rowOff>
    </xdr:to>
    <xdr:cxnSp macro="">
      <xdr:nvCxnSpPr>
        <xdr:cNvPr id="830" name="直線コネクタ 829"/>
        <xdr:cNvCxnSpPr/>
      </xdr:nvCxnSpPr>
      <xdr:spPr>
        <a:xfrm>
          <a:off x="21323300" y="1302719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85710</xdr:rowOff>
    </xdr:from>
    <xdr:ext cx="534377" cy="259045"/>
    <xdr:sp macro="" textlink="">
      <xdr:nvSpPr>
        <xdr:cNvPr id="831" name="繰出金平均値テキスト"/>
        <xdr:cNvSpPr txBox="1"/>
      </xdr:nvSpPr>
      <xdr:spPr>
        <a:xfrm>
          <a:off x="22212300" y="13115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168447</xdr:rowOff>
    </xdr:from>
    <xdr:to>
      <xdr:col>31</xdr:col>
      <xdr:colOff>34925</xdr:colOff>
      <xdr:row>76</xdr:row>
      <xdr:rowOff>57595</xdr:rowOff>
    </xdr:to>
    <xdr:cxnSp macro="">
      <xdr:nvCxnSpPr>
        <xdr:cNvPr id="833" name="直線コネクタ 832"/>
        <xdr:cNvCxnSpPr/>
      </xdr:nvCxnSpPr>
      <xdr:spPr>
        <a:xfrm flipV="1">
          <a:off x="20434300" y="13027197"/>
          <a:ext cx="8890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5" name="テキスト ボックス 834"/>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57595</xdr:rowOff>
    </xdr:from>
    <xdr:to>
      <xdr:col>29</xdr:col>
      <xdr:colOff>517525</xdr:colOff>
      <xdr:row>76</xdr:row>
      <xdr:rowOff>85426</xdr:rowOff>
    </xdr:to>
    <xdr:cxnSp macro="">
      <xdr:nvCxnSpPr>
        <xdr:cNvPr id="836" name="直線コネクタ 835"/>
        <xdr:cNvCxnSpPr/>
      </xdr:nvCxnSpPr>
      <xdr:spPr>
        <a:xfrm flipV="1">
          <a:off x="19545300" y="13087795"/>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54163</xdr:rowOff>
    </xdr:from>
    <xdr:ext cx="534377" cy="259045"/>
    <xdr:sp macro="" textlink="">
      <xdr:nvSpPr>
        <xdr:cNvPr id="838" name="テキスト ボックス 837"/>
        <xdr:cNvSpPr txBox="1"/>
      </xdr:nvSpPr>
      <xdr:spPr>
        <a:xfrm>
          <a:off x="20167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85426</xdr:rowOff>
    </xdr:from>
    <xdr:to>
      <xdr:col>28</xdr:col>
      <xdr:colOff>314325</xdr:colOff>
      <xdr:row>76</xdr:row>
      <xdr:rowOff>114421</xdr:rowOff>
    </xdr:to>
    <xdr:cxnSp macro="">
      <xdr:nvCxnSpPr>
        <xdr:cNvPr id="839" name="直線コネクタ 838"/>
        <xdr:cNvCxnSpPr/>
      </xdr:nvCxnSpPr>
      <xdr:spPr>
        <a:xfrm flipV="1">
          <a:off x="18656300" y="13115626"/>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71214</xdr:rowOff>
    </xdr:from>
    <xdr:ext cx="534377" cy="259045"/>
    <xdr:sp macro="" textlink="">
      <xdr:nvSpPr>
        <xdr:cNvPr id="841" name="テキスト ボックス 840"/>
        <xdr:cNvSpPr txBox="1"/>
      </xdr:nvSpPr>
      <xdr:spPr>
        <a:xfrm>
          <a:off x="19278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87806</xdr:rowOff>
    </xdr:from>
    <xdr:ext cx="534377" cy="259045"/>
    <xdr:sp macro="" textlink="">
      <xdr:nvSpPr>
        <xdr:cNvPr id="843" name="テキスト ボックス 842"/>
        <xdr:cNvSpPr txBox="1"/>
      </xdr:nvSpPr>
      <xdr:spPr>
        <a:xfrm>
          <a:off x="18389111" y="13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120504</xdr:rowOff>
    </xdr:from>
    <xdr:to>
      <xdr:col>32</xdr:col>
      <xdr:colOff>238125</xdr:colOff>
      <xdr:row>76</xdr:row>
      <xdr:rowOff>50654</xdr:rowOff>
    </xdr:to>
    <xdr:sp macro="" textlink="">
      <xdr:nvSpPr>
        <xdr:cNvPr id="849" name="円/楕円 848"/>
        <xdr:cNvSpPr/>
      </xdr:nvSpPr>
      <xdr:spPr>
        <a:xfrm>
          <a:off x="22110700" y="129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143381</xdr:rowOff>
    </xdr:from>
    <xdr:ext cx="534377" cy="259045"/>
    <xdr:sp macro="" textlink="">
      <xdr:nvSpPr>
        <xdr:cNvPr id="850" name="繰出金該当値テキスト"/>
        <xdr:cNvSpPr txBox="1"/>
      </xdr:nvSpPr>
      <xdr:spPr>
        <a:xfrm>
          <a:off x="22212300" y="128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117646</xdr:rowOff>
    </xdr:from>
    <xdr:to>
      <xdr:col>31</xdr:col>
      <xdr:colOff>85725</xdr:colOff>
      <xdr:row>76</xdr:row>
      <xdr:rowOff>47796</xdr:rowOff>
    </xdr:to>
    <xdr:sp macro="" textlink="">
      <xdr:nvSpPr>
        <xdr:cNvPr id="851" name="円/楕円 850"/>
        <xdr:cNvSpPr/>
      </xdr:nvSpPr>
      <xdr:spPr>
        <a:xfrm>
          <a:off x="21272500" y="129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64323</xdr:rowOff>
    </xdr:from>
    <xdr:ext cx="534377" cy="259045"/>
    <xdr:sp macro="" textlink="">
      <xdr:nvSpPr>
        <xdr:cNvPr id="852" name="テキスト ボックス 851"/>
        <xdr:cNvSpPr txBox="1"/>
      </xdr:nvSpPr>
      <xdr:spPr>
        <a:xfrm>
          <a:off x="21056111" y="127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6795</xdr:rowOff>
    </xdr:from>
    <xdr:to>
      <xdr:col>29</xdr:col>
      <xdr:colOff>568325</xdr:colOff>
      <xdr:row>76</xdr:row>
      <xdr:rowOff>108395</xdr:rowOff>
    </xdr:to>
    <xdr:sp macro="" textlink="">
      <xdr:nvSpPr>
        <xdr:cNvPr id="853" name="円/楕円 852"/>
        <xdr:cNvSpPr/>
      </xdr:nvSpPr>
      <xdr:spPr>
        <a:xfrm>
          <a:off x="20383500" y="130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124921</xdr:rowOff>
    </xdr:from>
    <xdr:ext cx="534377" cy="259045"/>
    <xdr:sp macro="" textlink="">
      <xdr:nvSpPr>
        <xdr:cNvPr id="854" name="テキスト ボックス 853"/>
        <xdr:cNvSpPr txBox="1"/>
      </xdr:nvSpPr>
      <xdr:spPr>
        <a:xfrm>
          <a:off x="20167111" y="128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34626</xdr:rowOff>
    </xdr:from>
    <xdr:to>
      <xdr:col>28</xdr:col>
      <xdr:colOff>365125</xdr:colOff>
      <xdr:row>76</xdr:row>
      <xdr:rowOff>136226</xdr:rowOff>
    </xdr:to>
    <xdr:sp macro="" textlink="">
      <xdr:nvSpPr>
        <xdr:cNvPr id="855" name="円/楕円 854"/>
        <xdr:cNvSpPr/>
      </xdr:nvSpPr>
      <xdr:spPr>
        <a:xfrm>
          <a:off x="19494500" y="130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152754</xdr:rowOff>
    </xdr:from>
    <xdr:ext cx="534377" cy="259045"/>
    <xdr:sp macro="" textlink="">
      <xdr:nvSpPr>
        <xdr:cNvPr id="856" name="テキスト ボックス 855"/>
        <xdr:cNvSpPr txBox="1"/>
      </xdr:nvSpPr>
      <xdr:spPr>
        <a:xfrm>
          <a:off x="19278111" y="1284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63621</xdr:rowOff>
    </xdr:from>
    <xdr:to>
      <xdr:col>27</xdr:col>
      <xdr:colOff>161925</xdr:colOff>
      <xdr:row>76</xdr:row>
      <xdr:rowOff>165221</xdr:rowOff>
    </xdr:to>
    <xdr:sp macro="" textlink="">
      <xdr:nvSpPr>
        <xdr:cNvPr id="857" name="円/楕円 856"/>
        <xdr:cNvSpPr/>
      </xdr:nvSpPr>
      <xdr:spPr>
        <a:xfrm>
          <a:off x="18605500" y="1309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10298</xdr:rowOff>
    </xdr:from>
    <xdr:ext cx="534377" cy="259045"/>
    <xdr:sp macro="" textlink="">
      <xdr:nvSpPr>
        <xdr:cNvPr id="858" name="テキスト ボックス 857"/>
        <xdr:cNvSpPr txBox="1"/>
      </xdr:nvSpPr>
      <xdr:spPr>
        <a:xfrm>
          <a:off x="18389111" y="1286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歳出決算総額は、住民一人あたり４２６，３９８円となっている。</a:t>
          </a:r>
        </a:p>
        <a:p>
          <a:r>
            <a:rPr kumimoji="1" lang="ja-JP" altLang="en-US" sz="1300">
              <a:solidFill>
                <a:sysClr val="windowText" lastClr="000000"/>
              </a:solidFill>
              <a:latin typeface="ＭＳ Ｐゴシック"/>
            </a:rPr>
            <a:t>　主な構成項目である人件費は、住民一人あたり７０，３２７円となっており、前年度と比べて２，４３３円の減となった。類似団体平均と比べて高い水準にあり、合併を経て島しょ部や山間部を抱える地理条件、ごみ処理や消防など市単独実施事業が多いことなどが主な要因である。定員適正化計画に沿った職員数の管理など、行財政改革に努める必要がある。公債費は、住民一人あたり５０，０８６円となっており、前年度と比べて９９円の減となった。類似団体と比べて高い水準で高止まりしており、今後も新市建設計画による事業が予定されているため、交付税算入率の高い起債や事業の取捨選択により、改善への取組を進める必要がある。繰出金は住民一人あたり４９，３４１円で、前年度から１５０円の減となった。高齢化率が高く、介護保険事業や国民健康保険事業などへの繰出が高止まりしていることが類似団体と比べて高い水準にある要因である。医療費の抑制や介護予防等の取組をさらに進めていく必要がある。扶助費は住一人あたり９２，３０７円で、前年度から５，５２１円の増となった。生活保護費が減となったものの、臨時福祉給付金や自立支援給付費、認定こども園運営費負担金などの増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91258</xdr:rowOff>
    </xdr:from>
    <xdr:to>
      <xdr:col>6</xdr:col>
      <xdr:colOff>511175</xdr:colOff>
      <xdr:row>33</xdr:row>
      <xdr:rowOff>69487</xdr:rowOff>
    </xdr:to>
    <xdr:cxnSp macro="">
      <xdr:nvCxnSpPr>
        <xdr:cNvPr id="63" name="直線コネクタ 62"/>
        <xdr:cNvCxnSpPr/>
      </xdr:nvCxnSpPr>
      <xdr:spPr>
        <a:xfrm>
          <a:off x="3797300" y="5406208"/>
          <a:ext cx="838200" cy="3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57513</xdr:rowOff>
    </xdr:from>
    <xdr:to>
      <xdr:col>5</xdr:col>
      <xdr:colOff>358775</xdr:colOff>
      <xdr:row>31</xdr:row>
      <xdr:rowOff>91258</xdr:rowOff>
    </xdr:to>
    <xdr:cxnSp macro="">
      <xdr:nvCxnSpPr>
        <xdr:cNvPr id="66" name="直線コネクタ 65"/>
        <xdr:cNvCxnSpPr/>
      </xdr:nvCxnSpPr>
      <xdr:spPr>
        <a:xfrm>
          <a:off x="2908300" y="5372463"/>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57513</xdr:rowOff>
    </xdr:from>
    <xdr:to>
      <xdr:col>4</xdr:col>
      <xdr:colOff>155575</xdr:colOff>
      <xdr:row>31</xdr:row>
      <xdr:rowOff>110853</xdr:rowOff>
    </xdr:to>
    <xdr:cxnSp macro="">
      <xdr:nvCxnSpPr>
        <xdr:cNvPr id="69" name="直線コネクタ 68"/>
        <xdr:cNvCxnSpPr/>
      </xdr:nvCxnSpPr>
      <xdr:spPr>
        <a:xfrm flipV="1">
          <a:off x="2019300" y="5372463"/>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26505</xdr:rowOff>
    </xdr:from>
    <xdr:ext cx="469744" cy="259045"/>
    <xdr:sp macro="" textlink="">
      <xdr:nvSpPr>
        <xdr:cNvPr id="71" name="テキスト ボックス 70"/>
        <xdr:cNvSpPr txBox="1"/>
      </xdr:nvSpPr>
      <xdr:spPr>
        <a:xfrm>
          <a:off x="2673427"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91258</xdr:rowOff>
    </xdr:from>
    <xdr:to>
      <xdr:col>2</xdr:col>
      <xdr:colOff>638175</xdr:colOff>
      <xdr:row>31</xdr:row>
      <xdr:rowOff>110853</xdr:rowOff>
    </xdr:to>
    <xdr:cxnSp macro="">
      <xdr:nvCxnSpPr>
        <xdr:cNvPr id="72" name="直線コネクタ 71"/>
        <xdr:cNvCxnSpPr/>
      </xdr:nvCxnSpPr>
      <xdr:spPr>
        <a:xfrm>
          <a:off x="1130300" y="540620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80934</xdr:rowOff>
    </xdr:from>
    <xdr:ext cx="469744" cy="259045"/>
    <xdr:sp macro="" textlink="">
      <xdr:nvSpPr>
        <xdr:cNvPr id="74" name="テキスト ボックス 73"/>
        <xdr:cNvSpPr txBox="1"/>
      </xdr:nvSpPr>
      <xdr:spPr>
        <a:xfrm>
          <a:off x="1784427"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129376</xdr:rowOff>
    </xdr:from>
    <xdr:ext cx="469744" cy="259045"/>
    <xdr:sp macro="" textlink="">
      <xdr:nvSpPr>
        <xdr:cNvPr id="76" name="テキスト ボックス 75"/>
        <xdr:cNvSpPr txBox="1"/>
      </xdr:nvSpPr>
      <xdr:spPr>
        <a:xfrm>
          <a:off x="895427" y="56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18687</xdr:rowOff>
    </xdr:from>
    <xdr:to>
      <xdr:col>6</xdr:col>
      <xdr:colOff>561975</xdr:colOff>
      <xdr:row>33</xdr:row>
      <xdr:rowOff>120287</xdr:rowOff>
    </xdr:to>
    <xdr:sp macro="" textlink="">
      <xdr:nvSpPr>
        <xdr:cNvPr id="82" name="円/楕円 81"/>
        <xdr:cNvSpPr/>
      </xdr:nvSpPr>
      <xdr:spPr>
        <a:xfrm>
          <a:off x="4584700" y="5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41564</xdr:rowOff>
    </xdr:from>
    <xdr:ext cx="469744" cy="259045"/>
    <xdr:sp macro="" textlink="">
      <xdr:nvSpPr>
        <xdr:cNvPr id="83" name="議会費該当値テキスト"/>
        <xdr:cNvSpPr txBox="1"/>
      </xdr:nvSpPr>
      <xdr:spPr>
        <a:xfrm>
          <a:off x="4686300" y="552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40458</xdr:rowOff>
    </xdr:from>
    <xdr:to>
      <xdr:col>5</xdr:col>
      <xdr:colOff>409575</xdr:colOff>
      <xdr:row>31</xdr:row>
      <xdr:rowOff>142058</xdr:rowOff>
    </xdr:to>
    <xdr:sp macro="" textlink="">
      <xdr:nvSpPr>
        <xdr:cNvPr id="84" name="円/楕円 83"/>
        <xdr:cNvSpPr/>
      </xdr:nvSpPr>
      <xdr:spPr>
        <a:xfrm>
          <a:off x="3746500" y="53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158585</xdr:rowOff>
    </xdr:from>
    <xdr:ext cx="469744" cy="259045"/>
    <xdr:sp macro="" textlink="">
      <xdr:nvSpPr>
        <xdr:cNvPr id="85" name="テキスト ボックス 84"/>
        <xdr:cNvSpPr txBox="1"/>
      </xdr:nvSpPr>
      <xdr:spPr>
        <a:xfrm>
          <a:off x="3562427" y="51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6713</xdr:rowOff>
    </xdr:from>
    <xdr:to>
      <xdr:col>4</xdr:col>
      <xdr:colOff>206375</xdr:colOff>
      <xdr:row>31</xdr:row>
      <xdr:rowOff>108313</xdr:rowOff>
    </xdr:to>
    <xdr:sp macro="" textlink="">
      <xdr:nvSpPr>
        <xdr:cNvPr id="86" name="円/楕円 85"/>
        <xdr:cNvSpPr/>
      </xdr:nvSpPr>
      <xdr:spPr>
        <a:xfrm>
          <a:off x="2857500" y="5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124840</xdr:rowOff>
    </xdr:from>
    <xdr:ext cx="469744" cy="259045"/>
    <xdr:sp macro="" textlink="">
      <xdr:nvSpPr>
        <xdr:cNvPr id="87" name="テキスト ボックス 86"/>
        <xdr:cNvSpPr txBox="1"/>
      </xdr:nvSpPr>
      <xdr:spPr>
        <a:xfrm>
          <a:off x="2673427" y="50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60053</xdr:rowOff>
    </xdr:from>
    <xdr:to>
      <xdr:col>3</xdr:col>
      <xdr:colOff>3175</xdr:colOff>
      <xdr:row>31</xdr:row>
      <xdr:rowOff>161653</xdr:rowOff>
    </xdr:to>
    <xdr:sp macro="" textlink="">
      <xdr:nvSpPr>
        <xdr:cNvPr id="88" name="円/楕円 87"/>
        <xdr:cNvSpPr/>
      </xdr:nvSpPr>
      <xdr:spPr>
        <a:xfrm>
          <a:off x="1968500" y="537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6730</xdr:rowOff>
    </xdr:from>
    <xdr:ext cx="469744" cy="259045"/>
    <xdr:sp macro="" textlink="">
      <xdr:nvSpPr>
        <xdr:cNvPr id="89" name="テキスト ボックス 88"/>
        <xdr:cNvSpPr txBox="1"/>
      </xdr:nvSpPr>
      <xdr:spPr>
        <a:xfrm>
          <a:off x="1784427" y="515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40458</xdr:rowOff>
    </xdr:from>
    <xdr:to>
      <xdr:col>1</xdr:col>
      <xdr:colOff>485775</xdr:colOff>
      <xdr:row>31</xdr:row>
      <xdr:rowOff>142058</xdr:rowOff>
    </xdr:to>
    <xdr:sp macro="" textlink="">
      <xdr:nvSpPr>
        <xdr:cNvPr id="90" name="円/楕円 89"/>
        <xdr:cNvSpPr/>
      </xdr:nvSpPr>
      <xdr:spPr>
        <a:xfrm>
          <a:off x="1079500" y="53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158585</xdr:rowOff>
    </xdr:from>
    <xdr:ext cx="469744" cy="259045"/>
    <xdr:sp macro="" textlink="">
      <xdr:nvSpPr>
        <xdr:cNvPr id="91" name="テキスト ボックス 90"/>
        <xdr:cNvSpPr txBox="1"/>
      </xdr:nvSpPr>
      <xdr:spPr>
        <a:xfrm>
          <a:off x="895427" y="51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80387</xdr:rowOff>
    </xdr:from>
    <xdr:to>
      <xdr:col>6</xdr:col>
      <xdr:colOff>511175</xdr:colOff>
      <xdr:row>57</xdr:row>
      <xdr:rowOff>111596</xdr:rowOff>
    </xdr:to>
    <xdr:cxnSp macro="">
      <xdr:nvCxnSpPr>
        <xdr:cNvPr id="118" name="直線コネクタ 117"/>
        <xdr:cNvCxnSpPr/>
      </xdr:nvCxnSpPr>
      <xdr:spPr>
        <a:xfrm>
          <a:off x="3797300" y="9853037"/>
          <a:ext cx="838200" cy="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80387</xdr:rowOff>
    </xdr:from>
    <xdr:to>
      <xdr:col>5</xdr:col>
      <xdr:colOff>358775</xdr:colOff>
      <xdr:row>57</xdr:row>
      <xdr:rowOff>100024</xdr:rowOff>
    </xdr:to>
    <xdr:cxnSp macro="">
      <xdr:nvCxnSpPr>
        <xdr:cNvPr id="121" name="直線コネクタ 120"/>
        <xdr:cNvCxnSpPr/>
      </xdr:nvCxnSpPr>
      <xdr:spPr>
        <a:xfrm flipV="1">
          <a:off x="2908300" y="9853037"/>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55749</xdr:rowOff>
    </xdr:from>
    <xdr:to>
      <xdr:col>4</xdr:col>
      <xdr:colOff>155575</xdr:colOff>
      <xdr:row>57</xdr:row>
      <xdr:rowOff>100024</xdr:rowOff>
    </xdr:to>
    <xdr:cxnSp macro="">
      <xdr:nvCxnSpPr>
        <xdr:cNvPr id="124" name="直線コネクタ 123"/>
        <xdr:cNvCxnSpPr/>
      </xdr:nvCxnSpPr>
      <xdr:spPr>
        <a:xfrm>
          <a:off x="2019300" y="9828399"/>
          <a:ext cx="889000" cy="4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142372</xdr:rowOff>
    </xdr:from>
    <xdr:ext cx="534377" cy="259045"/>
    <xdr:sp macro="" textlink="">
      <xdr:nvSpPr>
        <xdr:cNvPr id="126" name="テキスト ボックス 125"/>
        <xdr:cNvSpPr txBox="1"/>
      </xdr:nvSpPr>
      <xdr:spPr>
        <a:xfrm>
          <a:off x="2641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55749</xdr:rowOff>
    </xdr:from>
    <xdr:to>
      <xdr:col>2</xdr:col>
      <xdr:colOff>638175</xdr:colOff>
      <xdr:row>57</xdr:row>
      <xdr:rowOff>73653</xdr:rowOff>
    </xdr:to>
    <xdr:cxnSp macro="">
      <xdr:nvCxnSpPr>
        <xdr:cNvPr id="127" name="直線コネクタ 126"/>
        <xdr:cNvCxnSpPr/>
      </xdr:nvCxnSpPr>
      <xdr:spPr>
        <a:xfrm flipV="1">
          <a:off x="1130300" y="9828399"/>
          <a:ext cx="8890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137681</xdr:rowOff>
    </xdr:from>
    <xdr:ext cx="534377" cy="259045"/>
    <xdr:sp macro="" textlink="">
      <xdr:nvSpPr>
        <xdr:cNvPr id="129" name="テキスト ボックス 128"/>
        <xdr:cNvSpPr txBox="1"/>
      </xdr:nvSpPr>
      <xdr:spPr>
        <a:xfrm>
          <a:off x="1752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153120</xdr:rowOff>
    </xdr:from>
    <xdr:ext cx="534377" cy="259045"/>
    <xdr:sp macro="" textlink="">
      <xdr:nvSpPr>
        <xdr:cNvPr id="131" name="テキスト ボックス 130"/>
        <xdr:cNvSpPr txBox="1"/>
      </xdr:nvSpPr>
      <xdr:spPr>
        <a:xfrm>
          <a:off x="863111" y="99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60796</xdr:rowOff>
    </xdr:from>
    <xdr:to>
      <xdr:col>6</xdr:col>
      <xdr:colOff>561975</xdr:colOff>
      <xdr:row>57</xdr:row>
      <xdr:rowOff>162396</xdr:rowOff>
    </xdr:to>
    <xdr:sp macro="" textlink="">
      <xdr:nvSpPr>
        <xdr:cNvPr id="137" name="円/楕円 136"/>
        <xdr:cNvSpPr/>
      </xdr:nvSpPr>
      <xdr:spPr>
        <a:xfrm>
          <a:off x="4584700" y="983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168579</xdr:rowOff>
    </xdr:from>
    <xdr:ext cx="534377" cy="259045"/>
    <xdr:sp macro="" textlink="">
      <xdr:nvSpPr>
        <xdr:cNvPr id="138" name="総務費該当値テキスト"/>
        <xdr:cNvSpPr txBox="1"/>
      </xdr:nvSpPr>
      <xdr:spPr>
        <a:xfrm>
          <a:off x="4686300" y="9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29587</xdr:rowOff>
    </xdr:from>
    <xdr:to>
      <xdr:col>5</xdr:col>
      <xdr:colOff>409575</xdr:colOff>
      <xdr:row>57</xdr:row>
      <xdr:rowOff>131187</xdr:rowOff>
    </xdr:to>
    <xdr:sp macro="" textlink="">
      <xdr:nvSpPr>
        <xdr:cNvPr id="139" name="円/楕円 138"/>
        <xdr:cNvSpPr/>
      </xdr:nvSpPr>
      <xdr:spPr>
        <a:xfrm>
          <a:off x="3746500" y="98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147714</xdr:rowOff>
    </xdr:from>
    <xdr:ext cx="534377" cy="259045"/>
    <xdr:sp macro="" textlink="">
      <xdr:nvSpPr>
        <xdr:cNvPr id="140" name="テキスト ボックス 139"/>
        <xdr:cNvSpPr txBox="1"/>
      </xdr:nvSpPr>
      <xdr:spPr>
        <a:xfrm>
          <a:off x="3530111" y="95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49224</xdr:rowOff>
    </xdr:from>
    <xdr:to>
      <xdr:col>4</xdr:col>
      <xdr:colOff>206375</xdr:colOff>
      <xdr:row>57</xdr:row>
      <xdr:rowOff>150824</xdr:rowOff>
    </xdr:to>
    <xdr:sp macro="" textlink="">
      <xdr:nvSpPr>
        <xdr:cNvPr id="141" name="円/楕円 140"/>
        <xdr:cNvSpPr/>
      </xdr:nvSpPr>
      <xdr:spPr>
        <a:xfrm>
          <a:off x="2857500" y="98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167351</xdr:rowOff>
    </xdr:from>
    <xdr:ext cx="534377" cy="259045"/>
    <xdr:sp macro="" textlink="">
      <xdr:nvSpPr>
        <xdr:cNvPr id="142" name="テキスト ボックス 141"/>
        <xdr:cNvSpPr txBox="1"/>
      </xdr:nvSpPr>
      <xdr:spPr>
        <a:xfrm>
          <a:off x="2641111" y="95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4949</xdr:rowOff>
    </xdr:from>
    <xdr:to>
      <xdr:col>3</xdr:col>
      <xdr:colOff>3175</xdr:colOff>
      <xdr:row>57</xdr:row>
      <xdr:rowOff>106549</xdr:rowOff>
    </xdr:to>
    <xdr:sp macro="" textlink="">
      <xdr:nvSpPr>
        <xdr:cNvPr id="143" name="円/楕円 142"/>
        <xdr:cNvSpPr/>
      </xdr:nvSpPr>
      <xdr:spPr>
        <a:xfrm>
          <a:off x="1968500" y="977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123076</xdr:rowOff>
    </xdr:from>
    <xdr:ext cx="534377" cy="259045"/>
    <xdr:sp macro="" textlink="">
      <xdr:nvSpPr>
        <xdr:cNvPr id="144" name="テキスト ボックス 143"/>
        <xdr:cNvSpPr txBox="1"/>
      </xdr:nvSpPr>
      <xdr:spPr>
        <a:xfrm>
          <a:off x="1752111" y="95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22853</xdr:rowOff>
    </xdr:from>
    <xdr:to>
      <xdr:col>1</xdr:col>
      <xdr:colOff>485775</xdr:colOff>
      <xdr:row>57</xdr:row>
      <xdr:rowOff>124453</xdr:rowOff>
    </xdr:to>
    <xdr:sp macro="" textlink="">
      <xdr:nvSpPr>
        <xdr:cNvPr id="145" name="円/楕円 144"/>
        <xdr:cNvSpPr/>
      </xdr:nvSpPr>
      <xdr:spPr>
        <a:xfrm>
          <a:off x="1079500" y="97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140980</xdr:rowOff>
    </xdr:from>
    <xdr:ext cx="534377" cy="259045"/>
    <xdr:sp macro="" textlink="">
      <xdr:nvSpPr>
        <xdr:cNvPr id="146" name="テキスト ボックス 145"/>
        <xdr:cNvSpPr txBox="1"/>
      </xdr:nvSpPr>
      <xdr:spPr>
        <a:xfrm>
          <a:off x="863111" y="9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115735</xdr:rowOff>
    </xdr:from>
    <xdr:to>
      <xdr:col>6</xdr:col>
      <xdr:colOff>511175</xdr:colOff>
      <xdr:row>73</xdr:row>
      <xdr:rowOff>78302</xdr:rowOff>
    </xdr:to>
    <xdr:cxnSp macro="">
      <xdr:nvCxnSpPr>
        <xdr:cNvPr id="176" name="直線コネクタ 175"/>
        <xdr:cNvCxnSpPr/>
      </xdr:nvCxnSpPr>
      <xdr:spPr>
        <a:xfrm flipV="1">
          <a:off x="3797300" y="12460135"/>
          <a:ext cx="838200" cy="1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78302</xdr:rowOff>
    </xdr:from>
    <xdr:to>
      <xdr:col>5</xdr:col>
      <xdr:colOff>358775</xdr:colOff>
      <xdr:row>73</xdr:row>
      <xdr:rowOff>146062</xdr:rowOff>
    </xdr:to>
    <xdr:cxnSp macro="">
      <xdr:nvCxnSpPr>
        <xdr:cNvPr id="179" name="直線コネクタ 178"/>
        <xdr:cNvCxnSpPr/>
      </xdr:nvCxnSpPr>
      <xdr:spPr>
        <a:xfrm flipV="1">
          <a:off x="2908300" y="12594152"/>
          <a:ext cx="889000" cy="6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81" name="テキスト ボックス 180"/>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146062</xdr:rowOff>
    </xdr:from>
    <xdr:to>
      <xdr:col>4</xdr:col>
      <xdr:colOff>155575</xdr:colOff>
      <xdr:row>75</xdr:row>
      <xdr:rowOff>8065</xdr:rowOff>
    </xdr:to>
    <xdr:cxnSp macro="">
      <xdr:nvCxnSpPr>
        <xdr:cNvPr id="182" name="直線コネクタ 181"/>
        <xdr:cNvCxnSpPr/>
      </xdr:nvCxnSpPr>
      <xdr:spPr>
        <a:xfrm flipV="1">
          <a:off x="2019300" y="12661912"/>
          <a:ext cx="889000" cy="20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155453</xdr:rowOff>
    </xdr:from>
    <xdr:ext cx="599010" cy="259045"/>
    <xdr:sp macro="" textlink="">
      <xdr:nvSpPr>
        <xdr:cNvPr id="184" name="テキスト ボックス 183"/>
        <xdr:cNvSpPr txBox="1"/>
      </xdr:nvSpPr>
      <xdr:spPr>
        <a:xfrm>
          <a:off x="2608794"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166294</xdr:rowOff>
    </xdr:from>
    <xdr:to>
      <xdr:col>2</xdr:col>
      <xdr:colOff>638175</xdr:colOff>
      <xdr:row>75</xdr:row>
      <xdr:rowOff>8065</xdr:rowOff>
    </xdr:to>
    <xdr:cxnSp macro="">
      <xdr:nvCxnSpPr>
        <xdr:cNvPr id="185" name="直線コネクタ 184"/>
        <xdr:cNvCxnSpPr/>
      </xdr:nvCxnSpPr>
      <xdr:spPr>
        <a:xfrm>
          <a:off x="1130300" y="12853594"/>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161777</xdr:rowOff>
    </xdr:from>
    <xdr:ext cx="599010" cy="259045"/>
    <xdr:sp macro="" textlink="">
      <xdr:nvSpPr>
        <xdr:cNvPr id="187" name="テキスト ボックス 186"/>
        <xdr:cNvSpPr txBox="1"/>
      </xdr:nvSpPr>
      <xdr:spPr>
        <a:xfrm>
          <a:off x="1719794" y="13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30560</xdr:rowOff>
    </xdr:from>
    <xdr:ext cx="599010" cy="259045"/>
    <xdr:sp macro="" textlink="">
      <xdr:nvSpPr>
        <xdr:cNvPr id="189" name="テキスト ボックス 188"/>
        <xdr:cNvSpPr txBox="1"/>
      </xdr:nvSpPr>
      <xdr:spPr>
        <a:xfrm>
          <a:off x="830794" y="1306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64935</xdr:rowOff>
    </xdr:from>
    <xdr:to>
      <xdr:col>6</xdr:col>
      <xdr:colOff>561975</xdr:colOff>
      <xdr:row>72</xdr:row>
      <xdr:rowOff>166535</xdr:rowOff>
    </xdr:to>
    <xdr:sp macro="" textlink="">
      <xdr:nvSpPr>
        <xdr:cNvPr id="195" name="円/楕円 194"/>
        <xdr:cNvSpPr/>
      </xdr:nvSpPr>
      <xdr:spPr>
        <a:xfrm>
          <a:off x="4584700" y="124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87812</xdr:rowOff>
    </xdr:from>
    <xdr:ext cx="599010" cy="259045"/>
    <xdr:sp macro="" textlink="">
      <xdr:nvSpPr>
        <xdr:cNvPr id="196" name="民生費該当値テキスト"/>
        <xdr:cNvSpPr txBox="1"/>
      </xdr:nvSpPr>
      <xdr:spPr>
        <a:xfrm>
          <a:off x="4686300" y="1226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159,258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27502</xdr:rowOff>
    </xdr:from>
    <xdr:to>
      <xdr:col>5</xdr:col>
      <xdr:colOff>409575</xdr:colOff>
      <xdr:row>73</xdr:row>
      <xdr:rowOff>129102</xdr:rowOff>
    </xdr:to>
    <xdr:sp macro="" textlink="">
      <xdr:nvSpPr>
        <xdr:cNvPr id="197" name="円/楕円 196"/>
        <xdr:cNvSpPr/>
      </xdr:nvSpPr>
      <xdr:spPr>
        <a:xfrm>
          <a:off x="3746500" y="125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145629</xdr:rowOff>
    </xdr:from>
    <xdr:ext cx="599010" cy="259045"/>
    <xdr:sp macro="" textlink="">
      <xdr:nvSpPr>
        <xdr:cNvPr id="198" name="テキスト ボックス 197"/>
        <xdr:cNvSpPr txBox="1"/>
      </xdr:nvSpPr>
      <xdr:spPr>
        <a:xfrm>
          <a:off x="3497794" y="1231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152,223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95262</xdr:rowOff>
    </xdr:from>
    <xdr:to>
      <xdr:col>4</xdr:col>
      <xdr:colOff>206375</xdr:colOff>
      <xdr:row>74</xdr:row>
      <xdr:rowOff>25412</xdr:rowOff>
    </xdr:to>
    <xdr:sp macro="" textlink="">
      <xdr:nvSpPr>
        <xdr:cNvPr id="199" name="円/楕円 198"/>
        <xdr:cNvSpPr/>
      </xdr:nvSpPr>
      <xdr:spPr>
        <a:xfrm>
          <a:off x="2857500" y="126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41939</xdr:rowOff>
    </xdr:from>
    <xdr:ext cx="599010" cy="259045"/>
    <xdr:sp macro="" textlink="">
      <xdr:nvSpPr>
        <xdr:cNvPr id="200" name="テキスト ボックス 199"/>
        <xdr:cNvSpPr txBox="1"/>
      </xdr:nvSpPr>
      <xdr:spPr>
        <a:xfrm>
          <a:off x="2608794" y="1238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148,666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128715</xdr:rowOff>
    </xdr:from>
    <xdr:to>
      <xdr:col>3</xdr:col>
      <xdr:colOff>3175</xdr:colOff>
      <xdr:row>75</xdr:row>
      <xdr:rowOff>58865</xdr:rowOff>
    </xdr:to>
    <xdr:sp macro="" textlink="">
      <xdr:nvSpPr>
        <xdr:cNvPr id="201" name="円/楕円 200"/>
        <xdr:cNvSpPr/>
      </xdr:nvSpPr>
      <xdr:spPr>
        <a:xfrm>
          <a:off x="1968500" y="128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75392</xdr:rowOff>
    </xdr:from>
    <xdr:ext cx="599010" cy="259045"/>
    <xdr:sp macro="" textlink="">
      <xdr:nvSpPr>
        <xdr:cNvPr id="202" name="テキスト ボックス 201"/>
        <xdr:cNvSpPr txBox="1"/>
      </xdr:nvSpPr>
      <xdr:spPr>
        <a:xfrm>
          <a:off x="1719794" y="125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115494</xdr:rowOff>
    </xdr:from>
    <xdr:to>
      <xdr:col>1</xdr:col>
      <xdr:colOff>485775</xdr:colOff>
      <xdr:row>75</xdr:row>
      <xdr:rowOff>45644</xdr:rowOff>
    </xdr:to>
    <xdr:sp macro="" textlink="">
      <xdr:nvSpPr>
        <xdr:cNvPr id="203" name="円/楕円 202"/>
        <xdr:cNvSpPr/>
      </xdr:nvSpPr>
      <xdr:spPr>
        <a:xfrm>
          <a:off x="1079500" y="128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62171</xdr:rowOff>
    </xdr:from>
    <xdr:ext cx="599010" cy="259045"/>
    <xdr:sp macro="" textlink="">
      <xdr:nvSpPr>
        <xdr:cNvPr id="204" name="テキスト ボックス 203"/>
        <xdr:cNvSpPr txBox="1"/>
      </xdr:nvSpPr>
      <xdr:spPr>
        <a:xfrm>
          <a:off x="830794" y="1257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86894</xdr:rowOff>
    </xdr:from>
    <xdr:to>
      <xdr:col>6</xdr:col>
      <xdr:colOff>511175</xdr:colOff>
      <xdr:row>94</xdr:row>
      <xdr:rowOff>3987</xdr:rowOff>
    </xdr:to>
    <xdr:cxnSp macro="">
      <xdr:nvCxnSpPr>
        <xdr:cNvPr id="234" name="直線コネクタ 233"/>
        <xdr:cNvCxnSpPr/>
      </xdr:nvCxnSpPr>
      <xdr:spPr>
        <a:xfrm flipV="1">
          <a:off x="3797300" y="15860294"/>
          <a:ext cx="838200" cy="25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96283</xdr:rowOff>
    </xdr:from>
    <xdr:ext cx="534377" cy="259045"/>
    <xdr:sp macro="" textlink="">
      <xdr:nvSpPr>
        <xdr:cNvPr id="235" name="衛生費平均値テキスト"/>
        <xdr:cNvSpPr txBox="1"/>
      </xdr:nvSpPr>
      <xdr:spPr>
        <a:xfrm>
          <a:off x="4686300" y="16384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3987</xdr:rowOff>
    </xdr:from>
    <xdr:to>
      <xdr:col>5</xdr:col>
      <xdr:colOff>358775</xdr:colOff>
      <xdr:row>96</xdr:row>
      <xdr:rowOff>93790</xdr:rowOff>
    </xdr:to>
    <xdr:cxnSp macro="">
      <xdr:nvCxnSpPr>
        <xdr:cNvPr id="237" name="直線コネクタ 236"/>
        <xdr:cNvCxnSpPr/>
      </xdr:nvCxnSpPr>
      <xdr:spPr>
        <a:xfrm flipV="1">
          <a:off x="2908300" y="16120287"/>
          <a:ext cx="889000" cy="4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39" name="テキスト ボックス 238"/>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149149</xdr:rowOff>
    </xdr:from>
    <xdr:to>
      <xdr:col>4</xdr:col>
      <xdr:colOff>155575</xdr:colOff>
      <xdr:row>96</xdr:row>
      <xdr:rowOff>93790</xdr:rowOff>
    </xdr:to>
    <xdr:cxnSp macro="">
      <xdr:nvCxnSpPr>
        <xdr:cNvPr id="240" name="直線コネクタ 239"/>
        <xdr:cNvCxnSpPr/>
      </xdr:nvCxnSpPr>
      <xdr:spPr>
        <a:xfrm>
          <a:off x="2019300" y="16265449"/>
          <a:ext cx="889000" cy="28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145927</xdr:rowOff>
    </xdr:from>
    <xdr:ext cx="534377" cy="259045"/>
    <xdr:sp macro="" textlink="">
      <xdr:nvSpPr>
        <xdr:cNvPr id="242" name="テキスト ボックス 241"/>
        <xdr:cNvSpPr txBox="1"/>
      </xdr:nvSpPr>
      <xdr:spPr>
        <a:xfrm>
          <a:off x="2641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149149</xdr:rowOff>
    </xdr:from>
    <xdr:to>
      <xdr:col>2</xdr:col>
      <xdr:colOff>638175</xdr:colOff>
      <xdr:row>95</xdr:row>
      <xdr:rowOff>13932</xdr:rowOff>
    </xdr:to>
    <xdr:cxnSp macro="">
      <xdr:nvCxnSpPr>
        <xdr:cNvPr id="243" name="直線コネクタ 242"/>
        <xdr:cNvCxnSpPr/>
      </xdr:nvCxnSpPr>
      <xdr:spPr>
        <a:xfrm flipV="1">
          <a:off x="1130300" y="16265449"/>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164940</xdr:rowOff>
    </xdr:from>
    <xdr:ext cx="534377" cy="259045"/>
    <xdr:sp macro="" textlink="">
      <xdr:nvSpPr>
        <xdr:cNvPr id="245" name="テキスト ボックス 244"/>
        <xdr:cNvSpPr txBox="1"/>
      </xdr:nvSpPr>
      <xdr:spPr>
        <a:xfrm>
          <a:off x="1752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7" name="テキスト ボックス 246"/>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36094</xdr:rowOff>
    </xdr:from>
    <xdr:to>
      <xdr:col>6</xdr:col>
      <xdr:colOff>561975</xdr:colOff>
      <xdr:row>92</xdr:row>
      <xdr:rowOff>137694</xdr:rowOff>
    </xdr:to>
    <xdr:sp macro="" textlink="">
      <xdr:nvSpPr>
        <xdr:cNvPr id="253" name="円/楕円 252"/>
        <xdr:cNvSpPr/>
      </xdr:nvSpPr>
      <xdr:spPr>
        <a:xfrm>
          <a:off x="4584700" y="158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58971</xdr:rowOff>
    </xdr:from>
    <xdr:ext cx="534377" cy="259045"/>
    <xdr:sp macro="" textlink="">
      <xdr:nvSpPr>
        <xdr:cNvPr id="254" name="衛生費該当値テキスト"/>
        <xdr:cNvSpPr txBox="1"/>
      </xdr:nvSpPr>
      <xdr:spPr>
        <a:xfrm>
          <a:off x="4686300" y="1566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124637</xdr:rowOff>
    </xdr:from>
    <xdr:to>
      <xdr:col>5</xdr:col>
      <xdr:colOff>409575</xdr:colOff>
      <xdr:row>94</xdr:row>
      <xdr:rowOff>54787</xdr:rowOff>
    </xdr:to>
    <xdr:sp macro="" textlink="">
      <xdr:nvSpPr>
        <xdr:cNvPr id="255" name="円/楕円 254"/>
        <xdr:cNvSpPr/>
      </xdr:nvSpPr>
      <xdr:spPr>
        <a:xfrm>
          <a:off x="3746500" y="160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71314</xdr:rowOff>
    </xdr:from>
    <xdr:ext cx="534377" cy="259045"/>
    <xdr:sp macro="" textlink="">
      <xdr:nvSpPr>
        <xdr:cNvPr id="256" name="テキスト ボックス 255"/>
        <xdr:cNvSpPr txBox="1"/>
      </xdr:nvSpPr>
      <xdr:spPr>
        <a:xfrm>
          <a:off x="3530111" y="1584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42990</xdr:rowOff>
    </xdr:from>
    <xdr:to>
      <xdr:col>4</xdr:col>
      <xdr:colOff>206375</xdr:colOff>
      <xdr:row>96</xdr:row>
      <xdr:rowOff>144590</xdr:rowOff>
    </xdr:to>
    <xdr:sp macro="" textlink="">
      <xdr:nvSpPr>
        <xdr:cNvPr id="257" name="円/楕円 256"/>
        <xdr:cNvSpPr/>
      </xdr:nvSpPr>
      <xdr:spPr>
        <a:xfrm>
          <a:off x="2857500" y="165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161117</xdr:rowOff>
    </xdr:from>
    <xdr:ext cx="534377" cy="259045"/>
    <xdr:sp macro="" textlink="">
      <xdr:nvSpPr>
        <xdr:cNvPr id="258" name="テキスト ボックス 257"/>
        <xdr:cNvSpPr txBox="1"/>
      </xdr:nvSpPr>
      <xdr:spPr>
        <a:xfrm>
          <a:off x="2641111" y="162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98349</xdr:rowOff>
    </xdr:from>
    <xdr:to>
      <xdr:col>3</xdr:col>
      <xdr:colOff>3175</xdr:colOff>
      <xdr:row>95</xdr:row>
      <xdr:rowOff>28499</xdr:rowOff>
    </xdr:to>
    <xdr:sp macro="" textlink="">
      <xdr:nvSpPr>
        <xdr:cNvPr id="259" name="円/楕円 258"/>
        <xdr:cNvSpPr/>
      </xdr:nvSpPr>
      <xdr:spPr>
        <a:xfrm>
          <a:off x="1968500" y="162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45026</xdr:rowOff>
    </xdr:from>
    <xdr:ext cx="534377" cy="259045"/>
    <xdr:sp macro="" textlink="">
      <xdr:nvSpPr>
        <xdr:cNvPr id="260" name="テキスト ボックス 259"/>
        <xdr:cNvSpPr txBox="1"/>
      </xdr:nvSpPr>
      <xdr:spPr>
        <a:xfrm>
          <a:off x="1752111" y="159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134582</xdr:rowOff>
    </xdr:from>
    <xdr:to>
      <xdr:col>1</xdr:col>
      <xdr:colOff>485775</xdr:colOff>
      <xdr:row>95</xdr:row>
      <xdr:rowOff>64732</xdr:rowOff>
    </xdr:to>
    <xdr:sp macro="" textlink="">
      <xdr:nvSpPr>
        <xdr:cNvPr id="261" name="円/楕円 260"/>
        <xdr:cNvSpPr/>
      </xdr:nvSpPr>
      <xdr:spPr>
        <a:xfrm>
          <a:off x="1079500" y="162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81259</xdr:rowOff>
    </xdr:from>
    <xdr:ext cx="534377" cy="259045"/>
    <xdr:sp macro="" textlink="">
      <xdr:nvSpPr>
        <xdr:cNvPr id="262" name="テキスト ボックス 261"/>
        <xdr:cNvSpPr txBox="1"/>
      </xdr:nvSpPr>
      <xdr:spPr>
        <a:xfrm>
          <a:off x="863111" y="160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33172</xdr:rowOff>
    </xdr:from>
    <xdr:to>
      <xdr:col>15</xdr:col>
      <xdr:colOff>180975</xdr:colOff>
      <xdr:row>38</xdr:row>
      <xdr:rowOff>33477</xdr:rowOff>
    </xdr:to>
    <xdr:cxnSp macro="">
      <xdr:nvCxnSpPr>
        <xdr:cNvPr id="291" name="直線コネクタ 290"/>
        <xdr:cNvCxnSpPr/>
      </xdr:nvCxnSpPr>
      <xdr:spPr>
        <a:xfrm>
          <a:off x="9639300" y="6548272"/>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150537</xdr:rowOff>
    </xdr:from>
    <xdr:ext cx="469744" cy="259045"/>
    <xdr:sp macro="" textlink="">
      <xdr:nvSpPr>
        <xdr:cNvPr id="292" name="労働費平均値テキスト"/>
        <xdr:cNvSpPr txBox="1"/>
      </xdr:nvSpPr>
      <xdr:spPr>
        <a:xfrm>
          <a:off x="10528300" y="64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16256</xdr:rowOff>
    </xdr:from>
    <xdr:to>
      <xdr:col>14</xdr:col>
      <xdr:colOff>28575</xdr:colOff>
      <xdr:row>38</xdr:row>
      <xdr:rowOff>33172</xdr:rowOff>
    </xdr:to>
    <xdr:cxnSp macro="">
      <xdr:nvCxnSpPr>
        <xdr:cNvPr id="294" name="直線コネクタ 293"/>
        <xdr:cNvCxnSpPr/>
      </xdr:nvCxnSpPr>
      <xdr:spPr>
        <a:xfrm>
          <a:off x="8750300" y="653135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93692</xdr:rowOff>
    </xdr:from>
    <xdr:ext cx="469744" cy="259045"/>
    <xdr:sp macro="" textlink="">
      <xdr:nvSpPr>
        <xdr:cNvPr id="296" name="テキスト ボックス 295"/>
        <xdr:cNvSpPr txBox="1"/>
      </xdr:nvSpPr>
      <xdr:spPr>
        <a:xfrm>
          <a:off x="9404427"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16256</xdr:rowOff>
    </xdr:from>
    <xdr:to>
      <xdr:col>12</xdr:col>
      <xdr:colOff>511175</xdr:colOff>
      <xdr:row>38</xdr:row>
      <xdr:rowOff>25857</xdr:rowOff>
    </xdr:to>
    <xdr:cxnSp macro="">
      <xdr:nvCxnSpPr>
        <xdr:cNvPr id="297" name="直線コネクタ 296"/>
        <xdr:cNvCxnSpPr/>
      </xdr:nvCxnSpPr>
      <xdr:spPr>
        <a:xfrm flipV="1">
          <a:off x="7861300" y="653135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124934</xdr:rowOff>
    </xdr:from>
    <xdr:ext cx="469744" cy="259045"/>
    <xdr:sp macro="" textlink="">
      <xdr:nvSpPr>
        <xdr:cNvPr id="299" name="テキスト ボックス 298"/>
        <xdr:cNvSpPr txBox="1"/>
      </xdr:nvSpPr>
      <xdr:spPr>
        <a:xfrm>
          <a:off x="8515427"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25857</xdr:rowOff>
    </xdr:from>
    <xdr:to>
      <xdr:col>11</xdr:col>
      <xdr:colOff>307975</xdr:colOff>
      <xdr:row>38</xdr:row>
      <xdr:rowOff>27229</xdr:rowOff>
    </xdr:to>
    <xdr:cxnSp macro="">
      <xdr:nvCxnSpPr>
        <xdr:cNvPr id="300" name="直線コネクタ 299"/>
        <xdr:cNvCxnSpPr/>
      </xdr:nvCxnSpPr>
      <xdr:spPr>
        <a:xfrm flipV="1">
          <a:off x="6972300" y="654095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109618</xdr:rowOff>
    </xdr:from>
    <xdr:ext cx="469744" cy="259045"/>
    <xdr:sp macro="" textlink="">
      <xdr:nvSpPr>
        <xdr:cNvPr id="302" name="テキスト ボックス 301"/>
        <xdr:cNvSpPr txBox="1"/>
      </xdr:nvSpPr>
      <xdr:spPr>
        <a:xfrm>
          <a:off x="7626427"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91253</xdr:rowOff>
    </xdr:from>
    <xdr:ext cx="469744" cy="259045"/>
    <xdr:sp macro="" textlink="">
      <xdr:nvSpPr>
        <xdr:cNvPr id="304" name="テキスト ボックス 303"/>
        <xdr:cNvSpPr txBox="1"/>
      </xdr:nvSpPr>
      <xdr:spPr>
        <a:xfrm>
          <a:off x="6737427" y="66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154127</xdr:rowOff>
    </xdr:from>
    <xdr:to>
      <xdr:col>15</xdr:col>
      <xdr:colOff>231775</xdr:colOff>
      <xdr:row>38</xdr:row>
      <xdr:rowOff>84277</xdr:rowOff>
    </xdr:to>
    <xdr:sp macro="" textlink="">
      <xdr:nvSpPr>
        <xdr:cNvPr id="310" name="円/楕円 309"/>
        <xdr:cNvSpPr/>
      </xdr:nvSpPr>
      <xdr:spPr>
        <a:xfrm>
          <a:off x="10426700" y="649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5554</xdr:rowOff>
    </xdr:from>
    <xdr:ext cx="469744" cy="259045"/>
    <xdr:sp macro="" textlink="">
      <xdr:nvSpPr>
        <xdr:cNvPr id="311" name="労働費該当値テキスト"/>
        <xdr:cNvSpPr txBox="1"/>
      </xdr:nvSpPr>
      <xdr:spPr>
        <a:xfrm>
          <a:off x="10528300" y="634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153822</xdr:rowOff>
    </xdr:from>
    <xdr:to>
      <xdr:col>14</xdr:col>
      <xdr:colOff>79375</xdr:colOff>
      <xdr:row>38</xdr:row>
      <xdr:rowOff>83972</xdr:rowOff>
    </xdr:to>
    <xdr:sp macro="" textlink="">
      <xdr:nvSpPr>
        <xdr:cNvPr id="312" name="円/楕円 311"/>
        <xdr:cNvSpPr/>
      </xdr:nvSpPr>
      <xdr:spPr>
        <a:xfrm>
          <a:off x="9588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100499</xdr:rowOff>
    </xdr:from>
    <xdr:ext cx="469744" cy="259045"/>
    <xdr:sp macro="" textlink="">
      <xdr:nvSpPr>
        <xdr:cNvPr id="313" name="テキスト ボックス 312"/>
        <xdr:cNvSpPr txBox="1"/>
      </xdr:nvSpPr>
      <xdr:spPr>
        <a:xfrm>
          <a:off x="9404427" y="62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136906</xdr:rowOff>
    </xdr:from>
    <xdr:to>
      <xdr:col>12</xdr:col>
      <xdr:colOff>561975</xdr:colOff>
      <xdr:row>38</xdr:row>
      <xdr:rowOff>67056</xdr:rowOff>
    </xdr:to>
    <xdr:sp macro="" textlink="">
      <xdr:nvSpPr>
        <xdr:cNvPr id="314" name="円/楕円 313"/>
        <xdr:cNvSpPr/>
      </xdr:nvSpPr>
      <xdr:spPr>
        <a:xfrm>
          <a:off x="8699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83583</xdr:rowOff>
    </xdr:from>
    <xdr:ext cx="469744" cy="259045"/>
    <xdr:sp macro="" textlink="">
      <xdr:nvSpPr>
        <xdr:cNvPr id="315" name="テキスト ボックス 314"/>
        <xdr:cNvSpPr txBox="1"/>
      </xdr:nvSpPr>
      <xdr:spPr>
        <a:xfrm>
          <a:off x="8515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146507</xdr:rowOff>
    </xdr:from>
    <xdr:to>
      <xdr:col>11</xdr:col>
      <xdr:colOff>358775</xdr:colOff>
      <xdr:row>38</xdr:row>
      <xdr:rowOff>76657</xdr:rowOff>
    </xdr:to>
    <xdr:sp macro="" textlink="">
      <xdr:nvSpPr>
        <xdr:cNvPr id="316" name="円/楕円 315"/>
        <xdr:cNvSpPr/>
      </xdr:nvSpPr>
      <xdr:spPr>
        <a:xfrm>
          <a:off x="7810500" y="64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93184</xdr:rowOff>
    </xdr:from>
    <xdr:ext cx="469744" cy="259045"/>
    <xdr:sp macro="" textlink="">
      <xdr:nvSpPr>
        <xdr:cNvPr id="317" name="テキスト ボックス 316"/>
        <xdr:cNvSpPr txBox="1"/>
      </xdr:nvSpPr>
      <xdr:spPr>
        <a:xfrm>
          <a:off x="7626427" y="62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147879</xdr:rowOff>
    </xdr:from>
    <xdr:to>
      <xdr:col>10</xdr:col>
      <xdr:colOff>155575</xdr:colOff>
      <xdr:row>38</xdr:row>
      <xdr:rowOff>78029</xdr:rowOff>
    </xdr:to>
    <xdr:sp macro="" textlink="">
      <xdr:nvSpPr>
        <xdr:cNvPr id="318" name="円/楕円 317"/>
        <xdr:cNvSpPr/>
      </xdr:nvSpPr>
      <xdr:spPr>
        <a:xfrm>
          <a:off x="69215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94556</xdr:rowOff>
    </xdr:from>
    <xdr:ext cx="469744" cy="259045"/>
    <xdr:sp macro="" textlink="">
      <xdr:nvSpPr>
        <xdr:cNvPr id="319" name="テキスト ボックス 318"/>
        <xdr:cNvSpPr txBox="1"/>
      </xdr:nvSpPr>
      <xdr:spPr>
        <a:xfrm>
          <a:off x="6737427" y="62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84645</xdr:rowOff>
    </xdr:from>
    <xdr:to>
      <xdr:col>15</xdr:col>
      <xdr:colOff>180975</xdr:colOff>
      <xdr:row>57</xdr:row>
      <xdr:rowOff>115774</xdr:rowOff>
    </xdr:to>
    <xdr:cxnSp macro="">
      <xdr:nvCxnSpPr>
        <xdr:cNvPr id="348" name="直線コネクタ 347"/>
        <xdr:cNvCxnSpPr/>
      </xdr:nvCxnSpPr>
      <xdr:spPr>
        <a:xfrm>
          <a:off x="9639300" y="9857295"/>
          <a:ext cx="838200" cy="3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84645</xdr:rowOff>
    </xdr:from>
    <xdr:to>
      <xdr:col>14</xdr:col>
      <xdr:colOff>28575</xdr:colOff>
      <xdr:row>57</xdr:row>
      <xdr:rowOff>138595</xdr:rowOff>
    </xdr:to>
    <xdr:cxnSp macro="">
      <xdr:nvCxnSpPr>
        <xdr:cNvPr id="351" name="直線コネクタ 350"/>
        <xdr:cNvCxnSpPr/>
      </xdr:nvCxnSpPr>
      <xdr:spPr>
        <a:xfrm flipV="1">
          <a:off x="8750300" y="9857295"/>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3" name="テキスト ボックス 352"/>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138595</xdr:rowOff>
    </xdr:from>
    <xdr:to>
      <xdr:col>12</xdr:col>
      <xdr:colOff>511175</xdr:colOff>
      <xdr:row>57</xdr:row>
      <xdr:rowOff>149530</xdr:rowOff>
    </xdr:to>
    <xdr:cxnSp macro="">
      <xdr:nvCxnSpPr>
        <xdr:cNvPr id="354" name="直線コネクタ 353"/>
        <xdr:cNvCxnSpPr/>
      </xdr:nvCxnSpPr>
      <xdr:spPr>
        <a:xfrm flipV="1">
          <a:off x="7861300" y="9911245"/>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115392</xdr:rowOff>
    </xdr:from>
    <xdr:to>
      <xdr:col>11</xdr:col>
      <xdr:colOff>307975</xdr:colOff>
      <xdr:row>57</xdr:row>
      <xdr:rowOff>149530</xdr:rowOff>
    </xdr:to>
    <xdr:cxnSp macro="">
      <xdr:nvCxnSpPr>
        <xdr:cNvPr id="357" name="直線コネクタ 356"/>
        <xdr:cNvCxnSpPr/>
      </xdr:nvCxnSpPr>
      <xdr:spPr>
        <a:xfrm>
          <a:off x="6972300" y="9888042"/>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1" name="テキスト ボックス 360"/>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64974</xdr:rowOff>
    </xdr:from>
    <xdr:to>
      <xdr:col>15</xdr:col>
      <xdr:colOff>231775</xdr:colOff>
      <xdr:row>57</xdr:row>
      <xdr:rowOff>166574</xdr:rowOff>
    </xdr:to>
    <xdr:sp macro="" textlink="">
      <xdr:nvSpPr>
        <xdr:cNvPr id="367" name="円/楕円 366"/>
        <xdr:cNvSpPr/>
      </xdr:nvSpPr>
      <xdr:spPr>
        <a:xfrm>
          <a:off x="10426700" y="98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43401</xdr:rowOff>
    </xdr:from>
    <xdr:ext cx="469744" cy="259045"/>
    <xdr:sp macro="" textlink="">
      <xdr:nvSpPr>
        <xdr:cNvPr id="368" name="農林水産業費該当値テキスト"/>
        <xdr:cNvSpPr txBox="1"/>
      </xdr:nvSpPr>
      <xdr:spPr>
        <a:xfrm>
          <a:off x="10528300" y="981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33845</xdr:rowOff>
    </xdr:from>
    <xdr:to>
      <xdr:col>14</xdr:col>
      <xdr:colOff>79375</xdr:colOff>
      <xdr:row>57</xdr:row>
      <xdr:rowOff>135445</xdr:rowOff>
    </xdr:to>
    <xdr:sp macro="" textlink="">
      <xdr:nvSpPr>
        <xdr:cNvPr id="369" name="円/楕円 368"/>
        <xdr:cNvSpPr/>
      </xdr:nvSpPr>
      <xdr:spPr>
        <a:xfrm>
          <a:off x="9588500" y="98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151972</xdr:rowOff>
    </xdr:from>
    <xdr:ext cx="469744" cy="259045"/>
    <xdr:sp macro="" textlink="">
      <xdr:nvSpPr>
        <xdr:cNvPr id="370" name="テキスト ボックス 369"/>
        <xdr:cNvSpPr txBox="1"/>
      </xdr:nvSpPr>
      <xdr:spPr>
        <a:xfrm>
          <a:off x="9404427" y="958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87795</xdr:rowOff>
    </xdr:from>
    <xdr:to>
      <xdr:col>12</xdr:col>
      <xdr:colOff>561975</xdr:colOff>
      <xdr:row>58</xdr:row>
      <xdr:rowOff>17945</xdr:rowOff>
    </xdr:to>
    <xdr:sp macro="" textlink="">
      <xdr:nvSpPr>
        <xdr:cNvPr id="371" name="円/楕円 370"/>
        <xdr:cNvSpPr/>
      </xdr:nvSpPr>
      <xdr:spPr>
        <a:xfrm>
          <a:off x="8699500" y="98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9072</xdr:rowOff>
    </xdr:from>
    <xdr:ext cx="469744" cy="259045"/>
    <xdr:sp macro="" textlink="">
      <xdr:nvSpPr>
        <xdr:cNvPr id="372" name="テキスト ボックス 371"/>
        <xdr:cNvSpPr txBox="1"/>
      </xdr:nvSpPr>
      <xdr:spPr>
        <a:xfrm>
          <a:off x="8515427" y="995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98730</xdr:rowOff>
    </xdr:from>
    <xdr:to>
      <xdr:col>11</xdr:col>
      <xdr:colOff>358775</xdr:colOff>
      <xdr:row>58</xdr:row>
      <xdr:rowOff>28880</xdr:rowOff>
    </xdr:to>
    <xdr:sp macro="" textlink="">
      <xdr:nvSpPr>
        <xdr:cNvPr id="373" name="円/楕円 372"/>
        <xdr:cNvSpPr/>
      </xdr:nvSpPr>
      <xdr:spPr>
        <a:xfrm>
          <a:off x="7810500" y="9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20007</xdr:rowOff>
    </xdr:from>
    <xdr:ext cx="469744" cy="259045"/>
    <xdr:sp macro="" textlink="">
      <xdr:nvSpPr>
        <xdr:cNvPr id="374" name="テキスト ボックス 373"/>
        <xdr:cNvSpPr txBox="1"/>
      </xdr:nvSpPr>
      <xdr:spPr>
        <a:xfrm>
          <a:off x="7626427" y="996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64592</xdr:rowOff>
    </xdr:from>
    <xdr:to>
      <xdr:col>10</xdr:col>
      <xdr:colOff>155575</xdr:colOff>
      <xdr:row>57</xdr:row>
      <xdr:rowOff>166192</xdr:rowOff>
    </xdr:to>
    <xdr:sp macro="" textlink="">
      <xdr:nvSpPr>
        <xdr:cNvPr id="375" name="円/楕円 374"/>
        <xdr:cNvSpPr/>
      </xdr:nvSpPr>
      <xdr:spPr>
        <a:xfrm>
          <a:off x="6921500" y="98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11269</xdr:rowOff>
    </xdr:from>
    <xdr:ext cx="469744" cy="259045"/>
    <xdr:sp macro="" textlink="">
      <xdr:nvSpPr>
        <xdr:cNvPr id="376" name="テキスト ボックス 375"/>
        <xdr:cNvSpPr txBox="1"/>
      </xdr:nvSpPr>
      <xdr:spPr>
        <a:xfrm>
          <a:off x="6737427" y="961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31893</xdr:rowOff>
    </xdr:from>
    <xdr:to>
      <xdr:col>15</xdr:col>
      <xdr:colOff>180975</xdr:colOff>
      <xdr:row>74</xdr:row>
      <xdr:rowOff>167269</xdr:rowOff>
    </xdr:to>
    <xdr:cxnSp macro="">
      <xdr:nvCxnSpPr>
        <xdr:cNvPr id="403" name="直線コネクタ 402"/>
        <xdr:cNvCxnSpPr/>
      </xdr:nvCxnSpPr>
      <xdr:spPr>
        <a:xfrm>
          <a:off x="9639300" y="12719193"/>
          <a:ext cx="838200" cy="1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4"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31893</xdr:rowOff>
    </xdr:from>
    <xdr:to>
      <xdr:col>14</xdr:col>
      <xdr:colOff>28575</xdr:colOff>
      <xdr:row>75</xdr:row>
      <xdr:rowOff>5192</xdr:rowOff>
    </xdr:to>
    <xdr:cxnSp macro="">
      <xdr:nvCxnSpPr>
        <xdr:cNvPr id="406" name="直線コネクタ 405"/>
        <xdr:cNvCxnSpPr/>
      </xdr:nvCxnSpPr>
      <xdr:spPr>
        <a:xfrm flipV="1">
          <a:off x="8750300" y="12719193"/>
          <a:ext cx="889000" cy="1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67008</xdr:rowOff>
    </xdr:from>
    <xdr:ext cx="534377" cy="259045"/>
    <xdr:sp macro="" textlink="">
      <xdr:nvSpPr>
        <xdr:cNvPr id="408" name="テキスト ボックス 407"/>
        <xdr:cNvSpPr txBox="1"/>
      </xdr:nvSpPr>
      <xdr:spPr>
        <a:xfrm>
          <a:off x="9372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5192</xdr:rowOff>
    </xdr:from>
    <xdr:to>
      <xdr:col>12</xdr:col>
      <xdr:colOff>511175</xdr:colOff>
      <xdr:row>75</xdr:row>
      <xdr:rowOff>50591</xdr:rowOff>
    </xdr:to>
    <xdr:cxnSp macro="">
      <xdr:nvCxnSpPr>
        <xdr:cNvPr id="409" name="直線コネクタ 408"/>
        <xdr:cNvCxnSpPr/>
      </xdr:nvCxnSpPr>
      <xdr:spPr>
        <a:xfrm flipV="1">
          <a:off x="7861300" y="12863942"/>
          <a:ext cx="889000" cy="4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1" name="テキスト ボックス 410"/>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158811</xdr:rowOff>
    </xdr:from>
    <xdr:to>
      <xdr:col>11</xdr:col>
      <xdr:colOff>307975</xdr:colOff>
      <xdr:row>75</xdr:row>
      <xdr:rowOff>50591</xdr:rowOff>
    </xdr:to>
    <xdr:cxnSp macro="">
      <xdr:nvCxnSpPr>
        <xdr:cNvPr id="412" name="直線コネクタ 411"/>
        <xdr:cNvCxnSpPr/>
      </xdr:nvCxnSpPr>
      <xdr:spPr>
        <a:xfrm>
          <a:off x="6972300" y="12846111"/>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4" name="テキスト ボックス 413"/>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16" name="テキスト ボックス 415"/>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116469</xdr:rowOff>
    </xdr:from>
    <xdr:to>
      <xdr:col>15</xdr:col>
      <xdr:colOff>231775</xdr:colOff>
      <xdr:row>75</xdr:row>
      <xdr:rowOff>46619</xdr:rowOff>
    </xdr:to>
    <xdr:sp macro="" textlink="">
      <xdr:nvSpPr>
        <xdr:cNvPr id="422" name="円/楕円 421"/>
        <xdr:cNvSpPr/>
      </xdr:nvSpPr>
      <xdr:spPr>
        <a:xfrm>
          <a:off x="10426700" y="128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139346</xdr:rowOff>
    </xdr:from>
    <xdr:ext cx="534377" cy="259045"/>
    <xdr:sp macro="" textlink="">
      <xdr:nvSpPr>
        <xdr:cNvPr id="423" name="商工費該当値テキスト"/>
        <xdr:cNvSpPr txBox="1"/>
      </xdr:nvSpPr>
      <xdr:spPr>
        <a:xfrm>
          <a:off x="10528300" y="1265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152543</xdr:rowOff>
    </xdr:from>
    <xdr:to>
      <xdr:col>14</xdr:col>
      <xdr:colOff>79375</xdr:colOff>
      <xdr:row>74</xdr:row>
      <xdr:rowOff>82693</xdr:rowOff>
    </xdr:to>
    <xdr:sp macro="" textlink="">
      <xdr:nvSpPr>
        <xdr:cNvPr id="424" name="円/楕円 423"/>
        <xdr:cNvSpPr/>
      </xdr:nvSpPr>
      <xdr:spPr>
        <a:xfrm>
          <a:off x="9588500" y="126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99220</xdr:rowOff>
    </xdr:from>
    <xdr:ext cx="534377" cy="259045"/>
    <xdr:sp macro="" textlink="">
      <xdr:nvSpPr>
        <xdr:cNvPr id="425" name="テキスト ボックス 424"/>
        <xdr:cNvSpPr txBox="1"/>
      </xdr:nvSpPr>
      <xdr:spPr>
        <a:xfrm>
          <a:off x="9372111" y="1244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17,358</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125842</xdr:rowOff>
    </xdr:from>
    <xdr:to>
      <xdr:col>12</xdr:col>
      <xdr:colOff>561975</xdr:colOff>
      <xdr:row>75</xdr:row>
      <xdr:rowOff>55992</xdr:rowOff>
    </xdr:to>
    <xdr:sp macro="" textlink="">
      <xdr:nvSpPr>
        <xdr:cNvPr id="426" name="円/楕円 425"/>
        <xdr:cNvSpPr/>
      </xdr:nvSpPr>
      <xdr:spPr>
        <a:xfrm>
          <a:off x="8699500" y="128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72519</xdr:rowOff>
    </xdr:from>
    <xdr:ext cx="534377" cy="259045"/>
    <xdr:sp macro="" textlink="">
      <xdr:nvSpPr>
        <xdr:cNvPr id="427" name="テキスト ボックス 426"/>
        <xdr:cNvSpPr txBox="1"/>
      </xdr:nvSpPr>
      <xdr:spPr>
        <a:xfrm>
          <a:off x="8483111" y="125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14,192</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171241</xdr:rowOff>
    </xdr:from>
    <xdr:to>
      <xdr:col>11</xdr:col>
      <xdr:colOff>358775</xdr:colOff>
      <xdr:row>75</xdr:row>
      <xdr:rowOff>101391</xdr:rowOff>
    </xdr:to>
    <xdr:sp macro="" textlink="">
      <xdr:nvSpPr>
        <xdr:cNvPr id="428" name="円/楕円 427"/>
        <xdr:cNvSpPr/>
      </xdr:nvSpPr>
      <xdr:spPr>
        <a:xfrm>
          <a:off x="7810500" y="128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117918</xdr:rowOff>
    </xdr:from>
    <xdr:ext cx="534377" cy="259045"/>
    <xdr:sp macro="" textlink="">
      <xdr:nvSpPr>
        <xdr:cNvPr id="429" name="テキスト ボックス 428"/>
        <xdr:cNvSpPr txBox="1"/>
      </xdr:nvSpPr>
      <xdr:spPr>
        <a:xfrm>
          <a:off x="7594111" y="1263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13,199</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108011</xdr:rowOff>
    </xdr:from>
    <xdr:to>
      <xdr:col>10</xdr:col>
      <xdr:colOff>155575</xdr:colOff>
      <xdr:row>75</xdr:row>
      <xdr:rowOff>38161</xdr:rowOff>
    </xdr:to>
    <xdr:sp macro="" textlink="">
      <xdr:nvSpPr>
        <xdr:cNvPr id="430" name="円/楕円 429"/>
        <xdr:cNvSpPr/>
      </xdr:nvSpPr>
      <xdr:spPr>
        <a:xfrm>
          <a:off x="6921500" y="1279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54688</xdr:rowOff>
    </xdr:from>
    <xdr:ext cx="534377" cy="259045"/>
    <xdr:sp macro="" textlink="">
      <xdr:nvSpPr>
        <xdr:cNvPr id="431" name="テキスト ボックス 430"/>
        <xdr:cNvSpPr txBox="1"/>
      </xdr:nvSpPr>
      <xdr:spPr>
        <a:xfrm>
          <a:off x="6705111" y="1257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65624</xdr:rowOff>
    </xdr:from>
    <xdr:to>
      <xdr:col>15</xdr:col>
      <xdr:colOff>180975</xdr:colOff>
      <xdr:row>98</xdr:row>
      <xdr:rowOff>66621</xdr:rowOff>
    </xdr:to>
    <xdr:cxnSp macro="">
      <xdr:nvCxnSpPr>
        <xdr:cNvPr id="458" name="直線コネクタ 457"/>
        <xdr:cNvCxnSpPr/>
      </xdr:nvCxnSpPr>
      <xdr:spPr>
        <a:xfrm flipV="1">
          <a:off x="9639300" y="16867724"/>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53449</xdr:rowOff>
    </xdr:from>
    <xdr:to>
      <xdr:col>14</xdr:col>
      <xdr:colOff>28575</xdr:colOff>
      <xdr:row>98</xdr:row>
      <xdr:rowOff>66621</xdr:rowOff>
    </xdr:to>
    <xdr:cxnSp macro="">
      <xdr:nvCxnSpPr>
        <xdr:cNvPr id="461" name="直線コネクタ 460"/>
        <xdr:cNvCxnSpPr/>
      </xdr:nvCxnSpPr>
      <xdr:spPr>
        <a:xfrm>
          <a:off x="8750300" y="16855549"/>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52414</xdr:rowOff>
    </xdr:from>
    <xdr:to>
      <xdr:col>12</xdr:col>
      <xdr:colOff>511175</xdr:colOff>
      <xdr:row>98</xdr:row>
      <xdr:rowOff>53449</xdr:rowOff>
    </xdr:to>
    <xdr:cxnSp macro="">
      <xdr:nvCxnSpPr>
        <xdr:cNvPr id="464" name="直線コネクタ 463"/>
        <xdr:cNvCxnSpPr/>
      </xdr:nvCxnSpPr>
      <xdr:spPr>
        <a:xfrm>
          <a:off x="7861300" y="16854514"/>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6" name="テキスト ボックス 465"/>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52414</xdr:rowOff>
    </xdr:from>
    <xdr:to>
      <xdr:col>11</xdr:col>
      <xdr:colOff>307975</xdr:colOff>
      <xdr:row>98</xdr:row>
      <xdr:rowOff>59607</xdr:rowOff>
    </xdr:to>
    <xdr:cxnSp macro="">
      <xdr:nvCxnSpPr>
        <xdr:cNvPr id="467" name="直線コネクタ 466"/>
        <xdr:cNvCxnSpPr/>
      </xdr:nvCxnSpPr>
      <xdr:spPr>
        <a:xfrm flipV="1">
          <a:off x="6972300" y="16854514"/>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69" name="テキスト ボックス 468"/>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1" name="テキスト ボックス 470"/>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14824</xdr:rowOff>
    </xdr:from>
    <xdr:to>
      <xdr:col>15</xdr:col>
      <xdr:colOff>231775</xdr:colOff>
      <xdr:row>98</xdr:row>
      <xdr:rowOff>116424</xdr:rowOff>
    </xdr:to>
    <xdr:sp macro="" textlink="">
      <xdr:nvSpPr>
        <xdr:cNvPr id="477" name="円/楕円 476"/>
        <xdr:cNvSpPr/>
      </xdr:nvSpPr>
      <xdr:spPr>
        <a:xfrm>
          <a:off x="10426700" y="1681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101201</xdr:rowOff>
    </xdr:from>
    <xdr:ext cx="534377" cy="259045"/>
    <xdr:sp macro="" textlink="">
      <xdr:nvSpPr>
        <xdr:cNvPr id="478" name="土木費該当値テキスト"/>
        <xdr:cNvSpPr txBox="1"/>
      </xdr:nvSpPr>
      <xdr:spPr>
        <a:xfrm>
          <a:off x="10528300" y="1673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15821</xdr:rowOff>
    </xdr:from>
    <xdr:to>
      <xdr:col>14</xdr:col>
      <xdr:colOff>79375</xdr:colOff>
      <xdr:row>98</xdr:row>
      <xdr:rowOff>117421</xdr:rowOff>
    </xdr:to>
    <xdr:sp macro="" textlink="">
      <xdr:nvSpPr>
        <xdr:cNvPr id="479" name="円/楕円 478"/>
        <xdr:cNvSpPr/>
      </xdr:nvSpPr>
      <xdr:spPr>
        <a:xfrm>
          <a:off x="9588500" y="1681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108548</xdr:rowOff>
    </xdr:from>
    <xdr:ext cx="534377" cy="259045"/>
    <xdr:sp macro="" textlink="">
      <xdr:nvSpPr>
        <xdr:cNvPr id="480" name="テキスト ボックス 479"/>
        <xdr:cNvSpPr txBox="1"/>
      </xdr:nvSpPr>
      <xdr:spPr>
        <a:xfrm>
          <a:off x="9372111" y="1691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2649</xdr:rowOff>
    </xdr:from>
    <xdr:to>
      <xdr:col>12</xdr:col>
      <xdr:colOff>561975</xdr:colOff>
      <xdr:row>98</xdr:row>
      <xdr:rowOff>104249</xdr:rowOff>
    </xdr:to>
    <xdr:sp macro="" textlink="">
      <xdr:nvSpPr>
        <xdr:cNvPr id="481" name="円/楕円 480"/>
        <xdr:cNvSpPr/>
      </xdr:nvSpPr>
      <xdr:spPr>
        <a:xfrm>
          <a:off x="8699500" y="168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95376</xdr:rowOff>
    </xdr:from>
    <xdr:ext cx="534377" cy="259045"/>
    <xdr:sp macro="" textlink="">
      <xdr:nvSpPr>
        <xdr:cNvPr id="482" name="テキスト ボックス 481"/>
        <xdr:cNvSpPr txBox="1"/>
      </xdr:nvSpPr>
      <xdr:spPr>
        <a:xfrm>
          <a:off x="8483111" y="168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1614</xdr:rowOff>
    </xdr:from>
    <xdr:to>
      <xdr:col>11</xdr:col>
      <xdr:colOff>358775</xdr:colOff>
      <xdr:row>98</xdr:row>
      <xdr:rowOff>103214</xdr:rowOff>
    </xdr:to>
    <xdr:sp macro="" textlink="">
      <xdr:nvSpPr>
        <xdr:cNvPr id="483" name="円/楕円 482"/>
        <xdr:cNvSpPr/>
      </xdr:nvSpPr>
      <xdr:spPr>
        <a:xfrm>
          <a:off x="7810500" y="168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94341</xdr:rowOff>
    </xdr:from>
    <xdr:ext cx="534377" cy="259045"/>
    <xdr:sp macro="" textlink="">
      <xdr:nvSpPr>
        <xdr:cNvPr id="484" name="テキスト ボックス 483"/>
        <xdr:cNvSpPr txBox="1"/>
      </xdr:nvSpPr>
      <xdr:spPr>
        <a:xfrm>
          <a:off x="7594111" y="168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8807</xdr:rowOff>
    </xdr:from>
    <xdr:to>
      <xdr:col>10</xdr:col>
      <xdr:colOff>155575</xdr:colOff>
      <xdr:row>98</xdr:row>
      <xdr:rowOff>110407</xdr:rowOff>
    </xdr:to>
    <xdr:sp macro="" textlink="">
      <xdr:nvSpPr>
        <xdr:cNvPr id="485" name="円/楕円 484"/>
        <xdr:cNvSpPr/>
      </xdr:nvSpPr>
      <xdr:spPr>
        <a:xfrm>
          <a:off x="6921500" y="168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101534</xdr:rowOff>
    </xdr:from>
    <xdr:ext cx="534377" cy="259045"/>
    <xdr:sp macro="" textlink="">
      <xdr:nvSpPr>
        <xdr:cNvPr id="486" name="テキスト ボックス 485"/>
        <xdr:cNvSpPr txBox="1"/>
      </xdr:nvSpPr>
      <xdr:spPr>
        <a:xfrm>
          <a:off x="6705111" y="1690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83281</xdr:rowOff>
    </xdr:from>
    <xdr:to>
      <xdr:col>23</xdr:col>
      <xdr:colOff>517525</xdr:colOff>
      <xdr:row>33</xdr:row>
      <xdr:rowOff>4735</xdr:rowOff>
    </xdr:to>
    <xdr:cxnSp macro="">
      <xdr:nvCxnSpPr>
        <xdr:cNvPr id="514" name="直線コネクタ 513"/>
        <xdr:cNvCxnSpPr/>
      </xdr:nvCxnSpPr>
      <xdr:spPr>
        <a:xfrm>
          <a:off x="15481300" y="5226781"/>
          <a:ext cx="838200" cy="4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155841</xdr:rowOff>
    </xdr:from>
    <xdr:ext cx="534377" cy="259045"/>
    <xdr:sp macro="" textlink="">
      <xdr:nvSpPr>
        <xdr:cNvPr id="515" name="消防費平均値テキスト"/>
        <xdr:cNvSpPr txBox="1"/>
      </xdr:nvSpPr>
      <xdr:spPr>
        <a:xfrm>
          <a:off x="16370300" y="6156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83281</xdr:rowOff>
    </xdr:from>
    <xdr:to>
      <xdr:col>22</xdr:col>
      <xdr:colOff>365125</xdr:colOff>
      <xdr:row>33</xdr:row>
      <xdr:rowOff>106142</xdr:rowOff>
    </xdr:to>
    <xdr:cxnSp macro="">
      <xdr:nvCxnSpPr>
        <xdr:cNvPr id="517" name="直線コネクタ 516"/>
        <xdr:cNvCxnSpPr/>
      </xdr:nvCxnSpPr>
      <xdr:spPr>
        <a:xfrm flipV="1">
          <a:off x="14592300" y="5226781"/>
          <a:ext cx="889000" cy="5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157852</xdr:rowOff>
    </xdr:from>
    <xdr:ext cx="534377" cy="259045"/>
    <xdr:sp macro="" textlink="">
      <xdr:nvSpPr>
        <xdr:cNvPr id="519" name="テキスト ボックス 518"/>
        <xdr:cNvSpPr txBox="1"/>
      </xdr:nvSpPr>
      <xdr:spPr>
        <a:xfrm>
          <a:off x="15214111" y="61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106142</xdr:rowOff>
    </xdr:from>
    <xdr:to>
      <xdr:col>21</xdr:col>
      <xdr:colOff>161925</xdr:colOff>
      <xdr:row>34</xdr:row>
      <xdr:rowOff>146741</xdr:rowOff>
    </xdr:to>
    <xdr:cxnSp macro="">
      <xdr:nvCxnSpPr>
        <xdr:cNvPr id="520" name="直線コネクタ 519"/>
        <xdr:cNvCxnSpPr/>
      </xdr:nvCxnSpPr>
      <xdr:spPr>
        <a:xfrm flipV="1">
          <a:off x="13703300" y="5763992"/>
          <a:ext cx="889000" cy="2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94119</xdr:rowOff>
    </xdr:from>
    <xdr:ext cx="534377" cy="259045"/>
    <xdr:sp macro="" textlink="">
      <xdr:nvSpPr>
        <xdr:cNvPr id="522" name="テキスト ボックス 521"/>
        <xdr:cNvSpPr txBox="1"/>
      </xdr:nvSpPr>
      <xdr:spPr>
        <a:xfrm>
          <a:off x="14325111" y="62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146741</xdr:rowOff>
    </xdr:from>
    <xdr:to>
      <xdr:col>19</xdr:col>
      <xdr:colOff>644525</xdr:colOff>
      <xdr:row>35</xdr:row>
      <xdr:rowOff>64171</xdr:rowOff>
    </xdr:to>
    <xdr:cxnSp macro="">
      <xdr:nvCxnSpPr>
        <xdr:cNvPr id="523" name="直線コネクタ 522"/>
        <xdr:cNvCxnSpPr/>
      </xdr:nvCxnSpPr>
      <xdr:spPr>
        <a:xfrm flipV="1">
          <a:off x="12814300" y="5976041"/>
          <a:ext cx="8890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25" name="テキスト ボックス 524"/>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27" name="テキスト ボックス 526"/>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125385</xdr:rowOff>
    </xdr:from>
    <xdr:to>
      <xdr:col>23</xdr:col>
      <xdr:colOff>568325</xdr:colOff>
      <xdr:row>33</xdr:row>
      <xdr:rowOff>55535</xdr:rowOff>
    </xdr:to>
    <xdr:sp macro="" textlink="">
      <xdr:nvSpPr>
        <xdr:cNvPr id="533" name="円/楕円 532"/>
        <xdr:cNvSpPr/>
      </xdr:nvSpPr>
      <xdr:spPr>
        <a:xfrm>
          <a:off x="16268700" y="56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148262</xdr:rowOff>
    </xdr:from>
    <xdr:ext cx="534377" cy="259045"/>
    <xdr:sp macro="" textlink="">
      <xdr:nvSpPr>
        <xdr:cNvPr id="534" name="消防費該当値テキスト"/>
        <xdr:cNvSpPr txBox="1"/>
      </xdr:nvSpPr>
      <xdr:spPr>
        <a:xfrm>
          <a:off x="16370300" y="54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20,851</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32481</xdr:rowOff>
    </xdr:from>
    <xdr:to>
      <xdr:col>22</xdr:col>
      <xdr:colOff>415925</xdr:colOff>
      <xdr:row>30</xdr:row>
      <xdr:rowOff>134081</xdr:rowOff>
    </xdr:to>
    <xdr:sp macro="" textlink="">
      <xdr:nvSpPr>
        <xdr:cNvPr id="535" name="円/楕円 534"/>
        <xdr:cNvSpPr/>
      </xdr:nvSpPr>
      <xdr:spPr>
        <a:xfrm>
          <a:off x="15430500" y="517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28</xdr:row>
      <xdr:rowOff>150608</xdr:rowOff>
    </xdr:from>
    <xdr:ext cx="534377" cy="259045"/>
    <xdr:sp macro="" textlink="">
      <xdr:nvSpPr>
        <xdr:cNvPr id="536" name="テキスト ボックス 535"/>
        <xdr:cNvSpPr txBox="1"/>
      </xdr:nvSpPr>
      <xdr:spPr>
        <a:xfrm>
          <a:off x="15214111" y="495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55342</xdr:rowOff>
    </xdr:from>
    <xdr:to>
      <xdr:col>21</xdr:col>
      <xdr:colOff>212725</xdr:colOff>
      <xdr:row>33</xdr:row>
      <xdr:rowOff>156942</xdr:rowOff>
    </xdr:to>
    <xdr:sp macro="" textlink="">
      <xdr:nvSpPr>
        <xdr:cNvPr id="537" name="円/楕円 536"/>
        <xdr:cNvSpPr/>
      </xdr:nvSpPr>
      <xdr:spPr>
        <a:xfrm>
          <a:off x="14541500" y="57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2019</xdr:rowOff>
    </xdr:from>
    <xdr:ext cx="534377" cy="259045"/>
    <xdr:sp macro="" textlink="">
      <xdr:nvSpPr>
        <xdr:cNvPr id="538" name="テキスト ボックス 537"/>
        <xdr:cNvSpPr txBox="1"/>
      </xdr:nvSpPr>
      <xdr:spPr>
        <a:xfrm>
          <a:off x="14325111" y="548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95941</xdr:rowOff>
    </xdr:from>
    <xdr:to>
      <xdr:col>20</xdr:col>
      <xdr:colOff>9525</xdr:colOff>
      <xdr:row>35</xdr:row>
      <xdr:rowOff>26091</xdr:rowOff>
    </xdr:to>
    <xdr:sp macro="" textlink="">
      <xdr:nvSpPr>
        <xdr:cNvPr id="539" name="円/楕円 538"/>
        <xdr:cNvSpPr/>
      </xdr:nvSpPr>
      <xdr:spPr>
        <a:xfrm>
          <a:off x="13652500" y="59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42618</xdr:rowOff>
    </xdr:from>
    <xdr:ext cx="534377" cy="259045"/>
    <xdr:sp macro="" textlink="">
      <xdr:nvSpPr>
        <xdr:cNvPr id="540" name="テキスト ボックス 539"/>
        <xdr:cNvSpPr txBox="1"/>
      </xdr:nvSpPr>
      <xdr:spPr>
        <a:xfrm>
          <a:off x="13436111" y="57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13371</xdr:rowOff>
    </xdr:from>
    <xdr:to>
      <xdr:col>18</xdr:col>
      <xdr:colOff>492125</xdr:colOff>
      <xdr:row>35</xdr:row>
      <xdr:rowOff>114971</xdr:rowOff>
    </xdr:to>
    <xdr:sp macro="" textlink="">
      <xdr:nvSpPr>
        <xdr:cNvPr id="541" name="円/楕円 540"/>
        <xdr:cNvSpPr/>
      </xdr:nvSpPr>
      <xdr:spPr>
        <a:xfrm>
          <a:off x="12763500" y="60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131498</xdr:rowOff>
    </xdr:from>
    <xdr:ext cx="534377" cy="259045"/>
    <xdr:sp macro="" textlink="">
      <xdr:nvSpPr>
        <xdr:cNvPr id="542" name="テキスト ボックス 541"/>
        <xdr:cNvSpPr txBox="1"/>
      </xdr:nvSpPr>
      <xdr:spPr>
        <a:xfrm>
          <a:off x="12547111" y="57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64970</xdr:rowOff>
    </xdr:from>
    <xdr:to>
      <xdr:col>23</xdr:col>
      <xdr:colOff>517525</xdr:colOff>
      <xdr:row>56</xdr:row>
      <xdr:rowOff>75647</xdr:rowOff>
    </xdr:to>
    <xdr:cxnSp macro="">
      <xdr:nvCxnSpPr>
        <xdr:cNvPr id="570" name="直線コネクタ 569"/>
        <xdr:cNvCxnSpPr/>
      </xdr:nvCxnSpPr>
      <xdr:spPr>
        <a:xfrm>
          <a:off x="15481300" y="9666170"/>
          <a:ext cx="838200" cy="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52763</xdr:rowOff>
    </xdr:from>
    <xdr:to>
      <xdr:col>22</xdr:col>
      <xdr:colOff>365125</xdr:colOff>
      <xdr:row>56</xdr:row>
      <xdr:rowOff>64970</xdr:rowOff>
    </xdr:to>
    <xdr:cxnSp macro="">
      <xdr:nvCxnSpPr>
        <xdr:cNvPr id="573" name="直線コネクタ 572"/>
        <xdr:cNvCxnSpPr/>
      </xdr:nvCxnSpPr>
      <xdr:spPr>
        <a:xfrm>
          <a:off x="14592300" y="9139613"/>
          <a:ext cx="889000" cy="5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52763</xdr:rowOff>
    </xdr:from>
    <xdr:to>
      <xdr:col>21</xdr:col>
      <xdr:colOff>161925</xdr:colOff>
      <xdr:row>56</xdr:row>
      <xdr:rowOff>121366</xdr:rowOff>
    </xdr:to>
    <xdr:cxnSp macro="">
      <xdr:nvCxnSpPr>
        <xdr:cNvPr id="576" name="直線コネクタ 575"/>
        <xdr:cNvCxnSpPr/>
      </xdr:nvCxnSpPr>
      <xdr:spPr>
        <a:xfrm flipV="1">
          <a:off x="13703300" y="9139613"/>
          <a:ext cx="889000" cy="58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78" name="テキスト ボックス 577"/>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121366</xdr:rowOff>
    </xdr:from>
    <xdr:to>
      <xdr:col>19</xdr:col>
      <xdr:colOff>644525</xdr:colOff>
      <xdr:row>57</xdr:row>
      <xdr:rowOff>68331</xdr:rowOff>
    </xdr:to>
    <xdr:cxnSp macro="">
      <xdr:nvCxnSpPr>
        <xdr:cNvPr id="579" name="直線コネクタ 578"/>
        <xdr:cNvCxnSpPr/>
      </xdr:nvCxnSpPr>
      <xdr:spPr>
        <a:xfrm flipV="1">
          <a:off x="12814300" y="9722566"/>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24847</xdr:rowOff>
    </xdr:from>
    <xdr:to>
      <xdr:col>23</xdr:col>
      <xdr:colOff>568325</xdr:colOff>
      <xdr:row>56</xdr:row>
      <xdr:rowOff>126447</xdr:rowOff>
    </xdr:to>
    <xdr:sp macro="" textlink="">
      <xdr:nvSpPr>
        <xdr:cNvPr id="589" name="円/楕円 588"/>
        <xdr:cNvSpPr/>
      </xdr:nvSpPr>
      <xdr:spPr>
        <a:xfrm>
          <a:off x="16268700" y="96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3274</xdr:rowOff>
    </xdr:from>
    <xdr:ext cx="534377" cy="259045"/>
    <xdr:sp macro="" textlink="">
      <xdr:nvSpPr>
        <xdr:cNvPr id="590" name="教育費該当値テキスト"/>
        <xdr:cNvSpPr txBox="1"/>
      </xdr:nvSpPr>
      <xdr:spPr>
        <a:xfrm>
          <a:off x="16370300" y="96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14170</xdr:rowOff>
    </xdr:from>
    <xdr:to>
      <xdr:col>22</xdr:col>
      <xdr:colOff>415925</xdr:colOff>
      <xdr:row>56</xdr:row>
      <xdr:rowOff>115770</xdr:rowOff>
    </xdr:to>
    <xdr:sp macro="" textlink="">
      <xdr:nvSpPr>
        <xdr:cNvPr id="591" name="円/楕円 590"/>
        <xdr:cNvSpPr/>
      </xdr:nvSpPr>
      <xdr:spPr>
        <a:xfrm>
          <a:off x="15430500" y="96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106897</xdr:rowOff>
    </xdr:from>
    <xdr:ext cx="534377" cy="259045"/>
    <xdr:sp macro="" textlink="">
      <xdr:nvSpPr>
        <xdr:cNvPr id="592" name="テキスト ボックス 591"/>
        <xdr:cNvSpPr txBox="1"/>
      </xdr:nvSpPr>
      <xdr:spPr>
        <a:xfrm>
          <a:off x="15214111" y="97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38,269</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1963</xdr:rowOff>
    </xdr:from>
    <xdr:to>
      <xdr:col>21</xdr:col>
      <xdr:colOff>212725</xdr:colOff>
      <xdr:row>53</xdr:row>
      <xdr:rowOff>103563</xdr:rowOff>
    </xdr:to>
    <xdr:sp macro="" textlink="">
      <xdr:nvSpPr>
        <xdr:cNvPr id="593" name="円/楕円 592"/>
        <xdr:cNvSpPr/>
      </xdr:nvSpPr>
      <xdr:spPr>
        <a:xfrm>
          <a:off x="14541500" y="90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120090</xdr:rowOff>
    </xdr:from>
    <xdr:ext cx="534377" cy="259045"/>
    <xdr:sp macro="" textlink="">
      <xdr:nvSpPr>
        <xdr:cNvPr id="594" name="テキスト ボックス 593"/>
        <xdr:cNvSpPr txBox="1"/>
      </xdr:nvSpPr>
      <xdr:spPr>
        <a:xfrm>
          <a:off x="14325111" y="88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70566</xdr:rowOff>
    </xdr:from>
    <xdr:to>
      <xdr:col>20</xdr:col>
      <xdr:colOff>9525</xdr:colOff>
      <xdr:row>57</xdr:row>
      <xdr:rowOff>716</xdr:rowOff>
    </xdr:to>
    <xdr:sp macro="" textlink="">
      <xdr:nvSpPr>
        <xdr:cNvPr id="595" name="円/楕円 594"/>
        <xdr:cNvSpPr/>
      </xdr:nvSpPr>
      <xdr:spPr>
        <a:xfrm>
          <a:off x="13652500" y="967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163293</xdr:rowOff>
    </xdr:from>
    <xdr:ext cx="534377" cy="259045"/>
    <xdr:sp macro="" textlink="">
      <xdr:nvSpPr>
        <xdr:cNvPr id="596" name="テキスト ボックス 595"/>
        <xdr:cNvSpPr txBox="1"/>
      </xdr:nvSpPr>
      <xdr:spPr>
        <a:xfrm>
          <a:off x="13436111" y="976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17531</xdr:rowOff>
    </xdr:from>
    <xdr:to>
      <xdr:col>18</xdr:col>
      <xdr:colOff>492125</xdr:colOff>
      <xdr:row>57</xdr:row>
      <xdr:rowOff>119131</xdr:rowOff>
    </xdr:to>
    <xdr:sp macro="" textlink="">
      <xdr:nvSpPr>
        <xdr:cNvPr id="597" name="円/楕円 596"/>
        <xdr:cNvSpPr/>
      </xdr:nvSpPr>
      <xdr:spPr>
        <a:xfrm>
          <a:off x="12763500" y="979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110258</xdr:rowOff>
    </xdr:from>
    <xdr:ext cx="534377" cy="259045"/>
    <xdr:sp macro="" textlink="">
      <xdr:nvSpPr>
        <xdr:cNvPr id="598" name="テキスト ボックス 597"/>
        <xdr:cNvSpPr txBox="1"/>
      </xdr:nvSpPr>
      <xdr:spPr>
        <a:xfrm>
          <a:off x="12547111" y="988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149073</xdr:rowOff>
    </xdr:from>
    <xdr:to>
      <xdr:col>23</xdr:col>
      <xdr:colOff>517525</xdr:colOff>
      <xdr:row>79</xdr:row>
      <xdr:rowOff>40005</xdr:rowOff>
    </xdr:to>
    <xdr:cxnSp macro="">
      <xdr:nvCxnSpPr>
        <xdr:cNvPr id="627" name="直線コネクタ 626"/>
        <xdr:cNvCxnSpPr/>
      </xdr:nvCxnSpPr>
      <xdr:spPr>
        <a:xfrm flipV="1">
          <a:off x="15481300" y="13522173"/>
          <a:ext cx="8382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85577</xdr:rowOff>
    </xdr:from>
    <xdr:ext cx="469744" cy="259045"/>
    <xdr:sp macro="" textlink="">
      <xdr:nvSpPr>
        <xdr:cNvPr id="628" name="災害復旧費平均値テキスト"/>
        <xdr:cNvSpPr txBox="1"/>
      </xdr:nvSpPr>
      <xdr:spPr>
        <a:xfrm>
          <a:off x="16370300" y="1345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40005</xdr:rowOff>
    </xdr:from>
    <xdr:to>
      <xdr:col>22</xdr:col>
      <xdr:colOff>365125</xdr:colOff>
      <xdr:row>79</xdr:row>
      <xdr:rowOff>41630</xdr:rowOff>
    </xdr:to>
    <xdr:cxnSp macro="">
      <xdr:nvCxnSpPr>
        <xdr:cNvPr id="630" name="直線コネクタ 629"/>
        <xdr:cNvCxnSpPr/>
      </xdr:nvCxnSpPr>
      <xdr:spPr>
        <a:xfrm flipV="1">
          <a:off x="14592300" y="13584555"/>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36233</xdr:rowOff>
    </xdr:from>
    <xdr:to>
      <xdr:col>21</xdr:col>
      <xdr:colOff>161925</xdr:colOff>
      <xdr:row>79</xdr:row>
      <xdr:rowOff>41630</xdr:rowOff>
    </xdr:to>
    <xdr:cxnSp macro="">
      <xdr:nvCxnSpPr>
        <xdr:cNvPr id="633" name="直線コネクタ 632"/>
        <xdr:cNvCxnSpPr/>
      </xdr:nvCxnSpPr>
      <xdr:spPr>
        <a:xfrm>
          <a:off x="13703300" y="13580783"/>
          <a:ext cx="889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36233</xdr:rowOff>
    </xdr:from>
    <xdr:to>
      <xdr:col>19</xdr:col>
      <xdr:colOff>644525</xdr:colOff>
      <xdr:row>79</xdr:row>
      <xdr:rowOff>36627</xdr:rowOff>
    </xdr:to>
    <xdr:cxnSp macro="">
      <xdr:nvCxnSpPr>
        <xdr:cNvPr id="636" name="直線コネクタ 635"/>
        <xdr:cNvCxnSpPr/>
      </xdr:nvCxnSpPr>
      <xdr:spPr>
        <a:xfrm flipV="1">
          <a:off x="12814300" y="13580783"/>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98273</xdr:rowOff>
    </xdr:from>
    <xdr:to>
      <xdr:col>23</xdr:col>
      <xdr:colOff>568325</xdr:colOff>
      <xdr:row>79</xdr:row>
      <xdr:rowOff>28423</xdr:rowOff>
    </xdr:to>
    <xdr:sp macro="" textlink="">
      <xdr:nvSpPr>
        <xdr:cNvPr id="646" name="円/楕円 645"/>
        <xdr:cNvSpPr/>
      </xdr:nvSpPr>
      <xdr:spPr>
        <a:xfrm>
          <a:off x="162687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57650</xdr:rowOff>
    </xdr:from>
    <xdr:ext cx="469744" cy="259045"/>
    <xdr:sp macro="" textlink="">
      <xdr:nvSpPr>
        <xdr:cNvPr id="647" name="災害復旧費該当値テキスト"/>
        <xdr:cNvSpPr txBox="1"/>
      </xdr:nvSpPr>
      <xdr:spPr>
        <a:xfrm>
          <a:off x="16370300" y="1325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160655</xdr:rowOff>
    </xdr:from>
    <xdr:to>
      <xdr:col>22</xdr:col>
      <xdr:colOff>415925</xdr:colOff>
      <xdr:row>79</xdr:row>
      <xdr:rowOff>90805</xdr:rowOff>
    </xdr:to>
    <xdr:sp macro="" textlink="">
      <xdr:nvSpPr>
        <xdr:cNvPr id="648" name="円/楕円 647"/>
        <xdr:cNvSpPr/>
      </xdr:nvSpPr>
      <xdr:spPr>
        <a:xfrm>
          <a:off x="15430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81932</xdr:rowOff>
    </xdr:from>
    <xdr:ext cx="378565" cy="259045"/>
    <xdr:sp macro="" textlink="">
      <xdr:nvSpPr>
        <xdr:cNvPr id="649" name="テキスト ボックス 648"/>
        <xdr:cNvSpPr txBox="1"/>
      </xdr:nvSpPr>
      <xdr:spPr>
        <a:xfrm>
          <a:off x="15292017" y="13626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162280</xdr:rowOff>
    </xdr:from>
    <xdr:to>
      <xdr:col>21</xdr:col>
      <xdr:colOff>212725</xdr:colOff>
      <xdr:row>79</xdr:row>
      <xdr:rowOff>92430</xdr:rowOff>
    </xdr:to>
    <xdr:sp macro="" textlink="">
      <xdr:nvSpPr>
        <xdr:cNvPr id="650" name="円/楕円 649"/>
        <xdr:cNvSpPr/>
      </xdr:nvSpPr>
      <xdr:spPr>
        <a:xfrm>
          <a:off x="145415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83557</xdr:rowOff>
    </xdr:from>
    <xdr:ext cx="378565" cy="259045"/>
    <xdr:sp macro="" textlink="">
      <xdr:nvSpPr>
        <xdr:cNvPr id="651" name="テキスト ボックス 650"/>
        <xdr:cNvSpPr txBox="1"/>
      </xdr:nvSpPr>
      <xdr:spPr>
        <a:xfrm>
          <a:off x="14403017" y="1362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156883</xdr:rowOff>
    </xdr:from>
    <xdr:to>
      <xdr:col>20</xdr:col>
      <xdr:colOff>9525</xdr:colOff>
      <xdr:row>79</xdr:row>
      <xdr:rowOff>87033</xdr:rowOff>
    </xdr:to>
    <xdr:sp macro="" textlink="">
      <xdr:nvSpPr>
        <xdr:cNvPr id="652" name="円/楕円 651"/>
        <xdr:cNvSpPr/>
      </xdr:nvSpPr>
      <xdr:spPr>
        <a:xfrm>
          <a:off x="13652500" y="135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78160</xdr:rowOff>
    </xdr:from>
    <xdr:ext cx="378565" cy="259045"/>
    <xdr:sp macro="" textlink="">
      <xdr:nvSpPr>
        <xdr:cNvPr id="653" name="テキスト ボックス 652"/>
        <xdr:cNvSpPr txBox="1"/>
      </xdr:nvSpPr>
      <xdr:spPr>
        <a:xfrm>
          <a:off x="13514017" y="13622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157277</xdr:rowOff>
    </xdr:from>
    <xdr:to>
      <xdr:col>18</xdr:col>
      <xdr:colOff>492125</xdr:colOff>
      <xdr:row>79</xdr:row>
      <xdr:rowOff>87427</xdr:rowOff>
    </xdr:to>
    <xdr:sp macro="" textlink="">
      <xdr:nvSpPr>
        <xdr:cNvPr id="654" name="円/楕円 653"/>
        <xdr:cNvSpPr/>
      </xdr:nvSpPr>
      <xdr:spPr>
        <a:xfrm>
          <a:off x="12763500" y="135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78554</xdr:rowOff>
    </xdr:from>
    <xdr:ext cx="378565" cy="259045"/>
    <xdr:sp macro="" textlink="">
      <xdr:nvSpPr>
        <xdr:cNvPr id="655" name="テキスト ボックス 654"/>
        <xdr:cNvSpPr txBox="1"/>
      </xdr:nvSpPr>
      <xdr:spPr>
        <a:xfrm>
          <a:off x="12625017" y="13623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117126</xdr:rowOff>
    </xdr:from>
    <xdr:to>
      <xdr:col>23</xdr:col>
      <xdr:colOff>517525</xdr:colOff>
      <xdr:row>93</xdr:row>
      <xdr:rowOff>119011</xdr:rowOff>
    </xdr:to>
    <xdr:cxnSp macro="">
      <xdr:nvCxnSpPr>
        <xdr:cNvPr id="684" name="直線コネクタ 683"/>
        <xdr:cNvCxnSpPr/>
      </xdr:nvCxnSpPr>
      <xdr:spPr>
        <a:xfrm>
          <a:off x="15481300" y="16061976"/>
          <a:ext cx="8382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5"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68757</xdr:rowOff>
    </xdr:from>
    <xdr:to>
      <xdr:col>22</xdr:col>
      <xdr:colOff>365125</xdr:colOff>
      <xdr:row>93</xdr:row>
      <xdr:rowOff>117126</xdr:rowOff>
    </xdr:to>
    <xdr:cxnSp macro="">
      <xdr:nvCxnSpPr>
        <xdr:cNvPr id="687" name="直線コネクタ 686"/>
        <xdr:cNvCxnSpPr/>
      </xdr:nvCxnSpPr>
      <xdr:spPr>
        <a:xfrm>
          <a:off x="14592300" y="16013607"/>
          <a:ext cx="889000" cy="4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89" name="テキスト ボックス 688"/>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65309</xdr:rowOff>
    </xdr:from>
    <xdr:to>
      <xdr:col>21</xdr:col>
      <xdr:colOff>161925</xdr:colOff>
      <xdr:row>93</xdr:row>
      <xdr:rowOff>68757</xdr:rowOff>
    </xdr:to>
    <xdr:cxnSp macro="">
      <xdr:nvCxnSpPr>
        <xdr:cNvPr id="690" name="直線コネクタ 689"/>
        <xdr:cNvCxnSpPr/>
      </xdr:nvCxnSpPr>
      <xdr:spPr>
        <a:xfrm>
          <a:off x="13703300" y="1601015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37895</xdr:rowOff>
    </xdr:from>
    <xdr:ext cx="534377" cy="259045"/>
    <xdr:sp macro="" textlink="">
      <xdr:nvSpPr>
        <xdr:cNvPr id="692" name="テキスト ボックス 691"/>
        <xdr:cNvSpPr txBox="1"/>
      </xdr:nvSpPr>
      <xdr:spPr>
        <a:xfrm>
          <a:off x="14325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65309</xdr:rowOff>
    </xdr:from>
    <xdr:to>
      <xdr:col>19</xdr:col>
      <xdr:colOff>644525</xdr:colOff>
      <xdr:row>93</xdr:row>
      <xdr:rowOff>70758</xdr:rowOff>
    </xdr:to>
    <xdr:cxnSp macro="">
      <xdr:nvCxnSpPr>
        <xdr:cNvPr id="693" name="直線コネクタ 692"/>
        <xdr:cNvCxnSpPr/>
      </xdr:nvCxnSpPr>
      <xdr:spPr>
        <a:xfrm flipV="1">
          <a:off x="12814300" y="16010159"/>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27512</xdr:rowOff>
    </xdr:from>
    <xdr:ext cx="534377" cy="259045"/>
    <xdr:sp macro="" textlink="">
      <xdr:nvSpPr>
        <xdr:cNvPr id="695" name="テキスト ボックス 694"/>
        <xdr:cNvSpPr txBox="1"/>
      </xdr:nvSpPr>
      <xdr:spPr>
        <a:xfrm>
          <a:off x="13436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31608</xdr:rowOff>
    </xdr:from>
    <xdr:ext cx="534377" cy="259045"/>
    <xdr:sp macro="" textlink="">
      <xdr:nvSpPr>
        <xdr:cNvPr id="697" name="テキスト ボックス 696"/>
        <xdr:cNvSpPr txBox="1"/>
      </xdr:nvSpPr>
      <xdr:spPr>
        <a:xfrm>
          <a:off x="12547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68211</xdr:rowOff>
    </xdr:from>
    <xdr:to>
      <xdr:col>23</xdr:col>
      <xdr:colOff>568325</xdr:colOff>
      <xdr:row>93</xdr:row>
      <xdr:rowOff>169811</xdr:rowOff>
    </xdr:to>
    <xdr:sp macro="" textlink="">
      <xdr:nvSpPr>
        <xdr:cNvPr id="703" name="円/楕円 702"/>
        <xdr:cNvSpPr/>
      </xdr:nvSpPr>
      <xdr:spPr>
        <a:xfrm>
          <a:off x="16268700" y="160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91088</xdr:rowOff>
    </xdr:from>
    <xdr:ext cx="534377" cy="259045"/>
    <xdr:sp macro="" textlink="">
      <xdr:nvSpPr>
        <xdr:cNvPr id="704" name="公債費該当値テキスト"/>
        <xdr:cNvSpPr txBox="1"/>
      </xdr:nvSpPr>
      <xdr:spPr>
        <a:xfrm>
          <a:off x="16370300" y="158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66326</xdr:rowOff>
    </xdr:from>
    <xdr:to>
      <xdr:col>22</xdr:col>
      <xdr:colOff>415925</xdr:colOff>
      <xdr:row>93</xdr:row>
      <xdr:rowOff>167926</xdr:rowOff>
    </xdr:to>
    <xdr:sp macro="" textlink="">
      <xdr:nvSpPr>
        <xdr:cNvPr id="705" name="円/楕円 704"/>
        <xdr:cNvSpPr/>
      </xdr:nvSpPr>
      <xdr:spPr>
        <a:xfrm>
          <a:off x="15430500" y="1601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13003</xdr:rowOff>
    </xdr:from>
    <xdr:ext cx="534377" cy="259045"/>
    <xdr:sp macro="" textlink="">
      <xdr:nvSpPr>
        <xdr:cNvPr id="706" name="テキスト ボックス 705"/>
        <xdr:cNvSpPr txBox="1"/>
      </xdr:nvSpPr>
      <xdr:spPr>
        <a:xfrm>
          <a:off x="15214111" y="157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17957</xdr:rowOff>
    </xdr:from>
    <xdr:to>
      <xdr:col>21</xdr:col>
      <xdr:colOff>212725</xdr:colOff>
      <xdr:row>93</xdr:row>
      <xdr:rowOff>119557</xdr:rowOff>
    </xdr:to>
    <xdr:sp macro="" textlink="">
      <xdr:nvSpPr>
        <xdr:cNvPr id="707" name="円/楕円 706"/>
        <xdr:cNvSpPr/>
      </xdr:nvSpPr>
      <xdr:spPr>
        <a:xfrm>
          <a:off x="14541500" y="15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136084</xdr:rowOff>
    </xdr:from>
    <xdr:ext cx="534377" cy="259045"/>
    <xdr:sp macro="" textlink="">
      <xdr:nvSpPr>
        <xdr:cNvPr id="708" name="テキスト ボックス 707"/>
        <xdr:cNvSpPr txBox="1"/>
      </xdr:nvSpPr>
      <xdr:spPr>
        <a:xfrm>
          <a:off x="14325111" y="157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14509</xdr:rowOff>
    </xdr:from>
    <xdr:to>
      <xdr:col>20</xdr:col>
      <xdr:colOff>9525</xdr:colOff>
      <xdr:row>93</xdr:row>
      <xdr:rowOff>116109</xdr:rowOff>
    </xdr:to>
    <xdr:sp macro="" textlink="">
      <xdr:nvSpPr>
        <xdr:cNvPr id="709" name="円/楕円 708"/>
        <xdr:cNvSpPr/>
      </xdr:nvSpPr>
      <xdr:spPr>
        <a:xfrm>
          <a:off x="13652500" y="159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132636</xdr:rowOff>
    </xdr:from>
    <xdr:ext cx="534377" cy="259045"/>
    <xdr:sp macro="" textlink="">
      <xdr:nvSpPr>
        <xdr:cNvPr id="710" name="テキスト ボックス 709"/>
        <xdr:cNvSpPr txBox="1"/>
      </xdr:nvSpPr>
      <xdr:spPr>
        <a:xfrm>
          <a:off x="13436111" y="157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19958</xdr:rowOff>
    </xdr:from>
    <xdr:to>
      <xdr:col>18</xdr:col>
      <xdr:colOff>492125</xdr:colOff>
      <xdr:row>93</xdr:row>
      <xdr:rowOff>121558</xdr:rowOff>
    </xdr:to>
    <xdr:sp macro="" textlink="">
      <xdr:nvSpPr>
        <xdr:cNvPr id="711" name="円/楕円 710"/>
        <xdr:cNvSpPr/>
      </xdr:nvSpPr>
      <xdr:spPr>
        <a:xfrm>
          <a:off x="12763500" y="159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138085</xdr:rowOff>
    </xdr:from>
    <xdr:ext cx="534377" cy="259045"/>
    <xdr:sp macro="" textlink="">
      <xdr:nvSpPr>
        <xdr:cNvPr id="712" name="テキスト ボックス 711"/>
        <xdr:cNvSpPr txBox="1"/>
      </xdr:nvSpPr>
      <xdr:spPr>
        <a:xfrm>
          <a:off x="12547111" y="157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122555</xdr:rowOff>
    </xdr:from>
    <xdr:to>
      <xdr:col>32</xdr:col>
      <xdr:colOff>187325</xdr:colOff>
      <xdr:row>38</xdr:row>
      <xdr:rowOff>20256</xdr:rowOff>
    </xdr:to>
    <xdr:cxnSp macro="">
      <xdr:nvCxnSpPr>
        <xdr:cNvPr id="737" name="直線コネクタ 736"/>
        <xdr:cNvCxnSpPr/>
      </xdr:nvCxnSpPr>
      <xdr:spPr>
        <a:xfrm>
          <a:off x="21323300" y="6294755"/>
          <a:ext cx="838200" cy="24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122555</xdr:rowOff>
    </xdr:from>
    <xdr:to>
      <xdr:col>31</xdr:col>
      <xdr:colOff>34925</xdr:colOff>
      <xdr:row>37</xdr:row>
      <xdr:rowOff>165989</xdr:rowOff>
    </xdr:to>
    <xdr:cxnSp macro="">
      <xdr:nvCxnSpPr>
        <xdr:cNvPr id="740" name="直線コネクタ 739"/>
        <xdr:cNvCxnSpPr/>
      </xdr:nvCxnSpPr>
      <xdr:spPr>
        <a:xfrm flipV="1">
          <a:off x="20434300" y="6294755"/>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154195</xdr:rowOff>
    </xdr:from>
    <xdr:ext cx="378565" cy="259045"/>
    <xdr:sp macro="" textlink="">
      <xdr:nvSpPr>
        <xdr:cNvPr id="742" name="テキスト ボックス 741"/>
        <xdr:cNvSpPr txBox="1"/>
      </xdr:nvSpPr>
      <xdr:spPr>
        <a:xfrm>
          <a:off x="21134017" y="649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165989</xdr:rowOff>
    </xdr:from>
    <xdr:to>
      <xdr:col>29</xdr:col>
      <xdr:colOff>517525</xdr:colOff>
      <xdr:row>38</xdr:row>
      <xdr:rowOff>11113</xdr:rowOff>
    </xdr:to>
    <xdr:cxnSp macro="">
      <xdr:nvCxnSpPr>
        <xdr:cNvPr id="743" name="直線コネクタ 742"/>
        <xdr:cNvCxnSpPr/>
      </xdr:nvCxnSpPr>
      <xdr:spPr>
        <a:xfrm flipV="1">
          <a:off x="19545300" y="650963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8827</xdr:rowOff>
    </xdr:from>
    <xdr:to>
      <xdr:col>28</xdr:col>
      <xdr:colOff>314325</xdr:colOff>
      <xdr:row>38</xdr:row>
      <xdr:rowOff>11113</xdr:rowOff>
    </xdr:to>
    <xdr:cxnSp macro="">
      <xdr:nvCxnSpPr>
        <xdr:cNvPr id="746" name="直線コネクタ 745"/>
        <xdr:cNvCxnSpPr/>
      </xdr:nvCxnSpPr>
      <xdr:spPr>
        <a:xfrm>
          <a:off x="18656300" y="652392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140907</xdr:rowOff>
    </xdr:from>
    <xdr:to>
      <xdr:col>32</xdr:col>
      <xdr:colOff>238125</xdr:colOff>
      <xdr:row>38</xdr:row>
      <xdr:rowOff>71056</xdr:rowOff>
    </xdr:to>
    <xdr:sp macro="" textlink="">
      <xdr:nvSpPr>
        <xdr:cNvPr id="756" name="円/楕円 755"/>
        <xdr:cNvSpPr/>
      </xdr:nvSpPr>
      <xdr:spPr>
        <a:xfrm>
          <a:off x="221107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55834</xdr:rowOff>
    </xdr:from>
    <xdr:ext cx="249299" cy="259045"/>
    <xdr:sp macro="" textlink="">
      <xdr:nvSpPr>
        <xdr:cNvPr id="757" name="諸支出金該当値テキスト"/>
        <xdr:cNvSpPr txBox="1"/>
      </xdr:nvSpPr>
      <xdr:spPr>
        <a:xfrm>
          <a:off x="22212300" y="6399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71755</xdr:rowOff>
    </xdr:from>
    <xdr:to>
      <xdr:col>31</xdr:col>
      <xdr:colOff>85725</xdr:colOff>
      <xdr:row>37</xdr:row>
      <xdr:rowOff>1905</xdr:rowOff>
    </xdr:to>
    <xdr:sp macro="" textlink="">
      <xdr:nvSpPr>
        <xdr:cNvPr id="758" name="円/楕円 757"/>
        <xdr:cNvSpPr/>
      </xdr:nvSpPr>
      <xdr:spPr>
        <a:xfrm>
          <a:off x="21272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18432</xdr:rowOff>
    </xdr:from>
    <xdr:ext cx="378565" cy="259045"/>
    <xdr:sp macro="" textlink="">
      <xdr:nvSpPr>
        <xdr:cNvPr id="759" name="テキスト ボックス 758"/>
        <xdr:cNvSpPr txBox="1"/>
      </xdr:nvSpPr>
      <xdr:spPr>
        <a:xfrm>
          <a:off x="21134017" y="601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115189</xdr:rowOff>
    </xdr:from>
    <xdr:to>
      <xdr:col>29</xdr:col>
      <xdr:colOff>568325</xdr:colOff>
      <xdr:row>38</xdr:row>
      <xdr:rowOff>45339</xdr:rowOff>
    </xdr:to>
    <xdr:sp macro="" textlink="">
      <xdr:nvSpPr>
        <xdr:cNvPr id="760" name="円/楕円 759"/>
        <xdr:cNvSpPr/>
      </xdr:nvSpPr>
      <xdr:spPr>
        <a:xfrm>
          <a:off x="20383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36466</xdr:rowOff>
    </xdr:from>
    <xdr:ext cx="313932" cy="259045"/>
    <xdr:sp macro="" textlink="">
      <xdr:nvSpPr>
        <xdr:cNvPr id="761" name="テキスト ボックス 760"/>
        <xdr:cNvSpPr txBox="1"/>
      </xdr:nvSpPr>
      <xdr:spPr>
        <a:xfrm>
          <a:off x="20277333" y="6551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131763</xdr:rowOff>
    </xdr:from>
    <xdr:to>
      <xdr:col>28</xdr:col>
      <xdr:colOff>365125</xdr:colOff>
      <xdr:row>38</xdr:row>
      <xdr:rowOff>61913</xdr:rowOff>
    </xdr:to>
    <xdr:sp macro="" textlink="">
      <xdr:nvSpPr>
        <xdr:cNvPr id="762" name="円/楕円 761"/>
        <xdr:cNvSpPr/>
      </xdr:nvSpPr>
      <xdr:spPr>
        <a:xfrm>
          <a:off x="19494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53040</xdr:rowOff>
    </xdr:from>
    <xdr:ext cx="313932" cy="259045"/>
    <xdr:sp macro="" textlink="">
      <xdr:nvSpPr>
        <xdr:cNvPr id="763" name="テキスト ボックス 762"/>
        <xdr:cNvSpPr txBox="1"/>
      </xdr:nvSpPr>
      <xdr:spPr>
        <a:xfrm>
          <a:off x="19388333" y="6568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129477</xdr:rowOff>
    </xdr:from>
    <xdr:to>
      <xdr:col>27</xdr:col>
      <xdr:colOff>161925</xdr:colOff>
      <xdr:row>38</xdr:row>
      <xdr:rowOff>59627</xdr:rowOff>
    </xdr:to>
    <xdr:sp macro="" textlink="">
      <xdr:nvSpPr>
        <xdr:cNvPr id="764" name="円/楕円 763"/>
        <xdr:cNvSpPr/>
      </xdr:nvSpPr>
      <xdr:spPr>
        <a:xfrm>
          <a:off x="186055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50754</xdr:rowOff>
    </xdr:from>
    <xdr:ext cx="313932" cy="259045"/>
    <xdr:sp macro="" textlink="">
      <xdr:nvSpPr>
        <xdr:cNvPr id="765" name="テキスト ボックス 764"/>
        <xdr:cNvSpPr txBox="1"/>
      </xdr:nvSpPr>
      <xdr:spPr>
        <a:xfrm>
          <a:off x="18499333" y="65658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歳出決算総額は、住民一人あたり４２６，３９８円となっている。</a:t>
          </a:r>
        </a:p>
        <a:p>
          <a:r>
            <a:rPr kumimoji="1" lang="ja-JP" altLang="en-US" sz="1300">
              <a:latin typeface="ＭＳ Ｐゴシック"/>
            </a:rPr>
            <a:t>　民生費は住民一人あたり１５９，２５８円となっており、前年度から７，０３５円の増となった。これは臨時福祉給付金給付事業や自立支援給付費の増が主な要因である。衛生費は住民一人あたり５０，３８６円となっており前年度から６，８２４円の増となった。これは域福祉基金積立金の減があるものの、尾道市及び因瀬クリーンセンター整備事業や病院事業へ繰出金の増が主な要因である。消防費は住民一人あたり２０，８５１円となっており、前年度と比べて４，７６６円の減となった。これは瀬戸田分署建設事業の増があったものの、消防無線デジタル化事業や因島消防署建設事業の減が主な要因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平成２０年度以降、実質収支についてはプラスを維持している。</a:t>
          </a:r>
        </a:p>
        <a:p>
          <a:r>
            <a:rPr kumimoji="1" lang="ja-JP" altLang="en-US" sz="1300">
              <a:latin typeface="ＭＳ ゴシック" pitchFamily="49" charset="-128"/>
              <a:ea typeface="ＭＳ ゴシック" pitchFamily="49" charset="-128"/>
            </a:rPr>
            <a:t>　平成２８年度は翌年度に繰越すべき財源の増や基金取崩額の増などにより、実質収支及び実質単年度収支は共に前年度比でマイナスとなった。</a:t>
          </a:r>
        </a:p>
        <a:p>
          <a:r>
            <a:rPr kumimoji="1" lang="ja-JP" altLang="en-US" sz="1300">
              <a:latin typeface="ＭＳ ゴシック" pitchFamily="49" charset="-128"/>
              <a:ea typeface="ＭＳ ゴシック" pitchFamily="49" charset="-128"/>
            </a:rPr>
            <a:t>　財政調整基金残高は、前年度決算剰余金の積立等があったものの、災害復旧事業に伴う繰入金が増となったことから、標準財政規模比は１３．７８％と前年度比０．５４％の減となった。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今後も、市民へ効率的で安定した行政サービスを提供できるよう、事務事業の見直し等を継続していく。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61294239</v>
      </c>
      <c r="BO4" s="381"/>
      <c r="BP4" s="381"/>
      <c r="BQ4" s="381"/>
      <c r="BR4" s="381"/>
      <c r="BS4" s="381"/>
      <c r="BT4" s="381"/>
      <c r="BU4" s="382"/>
      <c r="BV4" s="380">
        <v>61592100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1.6</v>
      </c>
      <c r="CU4" s="558"/>
      <c r="CV4" s="558"/>
      <c r="CW4" s="558"/>
      <c r="CX4" s="558"/>
      <c r="CY4" s="558"/>
      <c r="CZ4" s="558"/>
      <c r="DA4" s="559"/>
      <c r="DB4" s="557">
        <v>2.7</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60169045</v>
      </c>
      <c r="BO5" s="386"/>
      <c r="BP5" s="386"/>
      <c r="BQ5" s="386"/>
      <c r="BR5" s="386"/>
      <c r="BS5" s="386"/>
      <c r="BT5" s="386"/>
      <c r="BU5" s="387"/>
      <c r="BV5" s="385">
        <v>60381792</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95.8</v>
      </c>
      <c r="CU5" s="356"/>
      <c r="CV5" s="356"/>
      <c r="CW5" s="356"/>
      <c r="CX5" s="356"/>
      <c r="CY5" s="356"/>
      <c r="CZ5" s="356"/>
      <c r="DA5" s="357"/>
      <c r="DB5" s="355">
        <v>91.4</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1125194</v>
      </c>
      <c r="BO6" s="386"/>
      <c r="BP6" s="386"/>
      <c r="BQ6" s="386"/>
      <c r="BR6" s="386"/>
      <c r="BS6" s="386"/>
      <c r="BT6" s="386"/>
      <c r="BU6" s="387"/>
      <c r="BV6" s="385">
        <v>1210308</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101.8</v>
      </c>
      <c r="CU6" s="532"/>
      <c r="CV6" s="532"/>
      <c r="CW6" s="532"/>
      <c r="CX6" s="532"/>
      <c r="CY6" s="532"/>
      <c r="CZ6" s="532"/>
      <c r="DA6" s="533"/>
      <c r="DB6" s="531">
        <v>98.6</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549909</v>
      </c>
      <c r="BO7" s="386"/>
      <c r="BP7" s="386"/>
      <c r="BQ7" s="386"/>
      <c r="BR7" s="386"/>
      <c r="BS7" s="386"/>
      <c r="BT7" s="386"/>
      <c r="BU7" s="387"/>
      <c r="BV7" s="385">
        <v>232011</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35619333</v>
      </c>
      <c r="CU7" s="386"/>
      <c r="CV7" s="386"/>
      <c r="CW7" s="386"/>
      <c r="CX7" s="386"/>
      <c r="CY7" s="386"/>
      <c r="CZ7" s="386"/>
      <c r="DA7" s="387"/>
      <c r="DB7" s="385">
        <v>35777461</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575285</v>
      </c>
      <c r="BO8" s="386"/>
      <c r="BP8" s="386"/>
      <c r="BQ8" s="386"/>
      <c r="BR8" s="386"/>
      <c r="BS8" s="386"/>
      <c r="BT8" s="386"/>
      <c r="BU8" s="387"/>
      <c r="BV8" s="385">
        <v>978297</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0.57999999999999996</v>
      </c>
      <c r="CU8" s="495"/>
      <c r="CV8" s="495"/>
      <c r="CW8" s="495"/>
      <c r="CX8" s="495"/>
      <c r="CY8" s="495"/>
      <c r="CZ8" s="495"/>
      <c r="DA8" s="496"/>
      <c r="DB8" s="494">
        <v>0.59</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138626</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-403012</v>
      </c>
      <c r="BO9" s="386"/>
      <c r="BP9" s="386"/>
      <c r="BQ9" s="386"/>
      <c r="BR9" s="386"/>
      <c r="BS9" s="386"/>
      <c r="BT9" s="386"/>
      <c r="BU9" s="387"/>
      <c r="BV9" s="385">
        <v>158606</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17.100000000000001</v>
      </c>
      <c r="CU9" s="356"/>
      <c r="CV9" s="356"/>
      <c r="CW9" s="356"/>
      <c r="CX9" s="356"/>
      <c r="CY9" s="356"/>
      <c r="CZ9" s="356"/>
      <c r="DA9" s="357"/>
      <c r="DB9" s="355">
        <v>16.5</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145202</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481569</v>
      </c>
      <c r="BO10" s="386"/>
      <c r="BP10" s="386"/>
      <c r="BQ10" s="386"/>
      <c r="BR10" s="386"/>
      <c r="BS10" s="386"/>
      <c r="BT10" s="386"/>
      <c r="BU10" s="387"/>
      <c r="BV10" s="385">
        <v>413545</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v>31974</v>
      </c>
      <c r="BO11" s="386"/>
      <c r="BP11" s="386"/>
      <c r="BQ11" s="386"/>
      <c r="BR11" s="386"/>
      <c r="BS11" s="386"/>
      <c r="BT11" s="386"/>
      <c r="BU11" s="387"/>
      <c r="BV11" s="385">
        <v>16834</v>
      </c>
      <c r="BW11" s="386"/>
      <c r="BX11" s="386"/>
      <c r="BY11" s="386"/>
      <c r="BZ11" s="386"/>
      <c r="CA11" s="386"/>
      <c r="CB11" s="386"/>
      <c r="CC11" s="387"/>
      <c r="CD11" s="394" t="s">
        <v>111</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141110</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700000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138662</v>
      </c>
      <c r="S13" s="487"/>
      <c r="T13" s="487"/>
      <c r="U13" s="487"/>
      <c r="V13" s="488"/>
      <c r="W13" s="474" t="s">
        <v>123</v>
      </c>
      <c r="X13" s="398"/>
      <c r="Y13" s="398"/>
      <c r="Z13" s="398"/>
      <c r="AA13" s="398"/>
      <c r="AB13" s="399"/>
      <c r="AC13" s="361">
        <v>3592</v>
      </c>
      <c r="AD13" s="362"/>
      <c r="AE13" s="362"/>
      <c r="AF13" s="362"/>
      <c r="AG13" s="363"/>
      <c r="AH13" s="361">
        <v>3714</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-589469</v>
      </c>
      <c r="BO13" s="386"/>
      <c r="BP13" s="386"/>
      <c r="BQ13" s="386"/>
      <c r="BR13" s="386"/>
      <c r="BS13" s="386"/>
      <c r="BT13" s="386"/>
      <c r="BU13" s="387"/>
      <c r="BV13" s="385">
        <v>588985</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7</v>
      </c>
      <c r="CU13" s="356"/>
      <c r="CV13" s="356"/>
      <c r="CW13" s="356"/>
      <c r="CX13" s="356"/>
      <c r="CY13" s="356"/>
      <c r="CZ13" s="356"/>
      <c r="DA13" s="357"/>
      <c r="DB13" s="355">
        <v>7.7</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142462</v>
      </c>
      <c r="S14" s="487"/>
      <c r="T14" s="487"/>
      <c r="U14" s="487"/>
      <c r="V14" s="488"/>
      <c r="W14" s="489"/>
      <c r="X14" s="401"/>
      <c r="Y14" s="401"/>
      <c r="Z14" s="401"/>
      <c r="AA14" s="401"/>
      <c r="AB14" s="402"/>
      <c r="AC14" s="479">
        <v>5.7</v>
      </c>
      <c r="AD14" s="480"/>
      <c r="AE14" s="480"/>
      <c r="AF14" s="480"/>
      <c r="AG14" s="481"/>
      <c r="AH14" s="479">
        <v>5.8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35.5</v>
      </c>
      <c r="CU14" s="458"/>
      <c r="CV14" s="458"/>
      <c r="CW14" s="458"/>
      <c r="CX14" s="458"/>
      <c r="CY14" s="458"/>
      <c r="CZ14" s="458"/>
      <c r="DA14" s="459"/>
      <c r="DB14" s="490">
        <v>38.5</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140405</v>
      </c>
      <c r="S15" s="487"/>
      <c r="T15" s="487"/>
      <c r="U15" s="487"/>
      <c r="V15" s="488"/>
      <c r="W15" s="474" t="s">
        <v>130</v>
      </c>
      <c r="X15" s="398"/>
      <c r="Y15" s="398"/>
      <c r="Z15" s="398"/>
      <c r="AA15" s="398"/>
      <c r="AB15" s="399"/>
      <c r="AC15" s="361">
        <v>20209</v>
      </c>
      <c r="AD15" s="362"/>
      <c r="AE15" s="362"/>
      <c r="AF15" s="362"/>
      <c r="AG15" s="363"/>
      <c r="AH15" s="361">
        <v>21308</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16053254</v>
      </c>
      <c r="BO15" s="381"/>
      <c r="BP15" s="381"/>
      <c r="BQ15" s="381"/>
      <c r="BR15" s="381"/>
      <c r="BS15" s="381"/>
      <c r="BT15" s="381"/>
      <c r="BU15" s="382"/>
      <c r="BV15" s="380">
        <v>15270873</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32.200000000000003</v>
      </c>
      <c r="AD16" s="480"/>
      <c r="AE16" s="480"/>
      <c r="AF16" s="480"/>
      <c r="AG16" s="481"/>
      <c r="AH16" s="479">
        <v>33.1</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27663372</v>
      </c>
      <c r="BO16" s="386"/>
      <c r="BP16" s="386"/>
      <c r="BQ16" s="386"/>
      <c r="BR16" s="386"/>
      <c r="BS16" s="386"/>
      <c r="BT16" s="386"/>
      <c r="BU16" s="387"/>
      <c r="BV16" s="385">
        <v>26779798</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38946</v>
      </c>
      <c r="AD17" s="362"/>
      <c r="AE17" s="362"/>
      <c r="AF17" s="362"/>
      <c r="AG17" s="363"/>
      <c r="AH17" s="361">
        <v>39345</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20493891</v>
      </c>
      <c r="BO17" s="386"/>
      <c r="BP17" s="386"/>
      <c r="BQ17" s="386"/>
      <c r="BR17" s="386"/>
      <c r="BS17" s="386"/>
      <c r="BT17" s="386"/>
      <c r="BU17" s="387"/>
      <c r="BV17" s="385">
        <v>19400641</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285.11</v>
      </c>
      <c r="M18" s="450"/>
      <c r="N18" s="450"/>
      <c r="O18" s="450"/>
      <c r="P18" s="450"/>
      <c r="Q18" s="450"/>
      <c r="R18" s="451"/>
      <c r="S18" s="451"/>
      <c r="T18" s="451"/>
      <c r="U18" s="451"/>
      <c r="V18" s="452"/>
      <c r="W18" s="466"/>
      <c r="X18" s="467"/>
      <c r="Y18" s="467"/>
      <c r="Z18" s="467"/>
      <c r="AA18" s="467"/>
      <c r="AB18" s="475"/>
      <c r="AC18" s="349">
        <v>62.1</v>
      </c>
      <c r="AD18" s="350"/>
      <c r="AE18" s="350"/>
      <c r="AF18" s="350"/>
      <c r="AG18" s="453"/>
      <c r="AH18" s="349">
        <v>61.1</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33870209</v>
      </c>
      <c r="BO18" s="386"/>
      <c r="BP18" s="386"/>
      <c r="BQ18" s="386"/>
      <c r="BR18" s="386"/>
      <c r="BS18" s="386"/>
      <c r="BT18" s="386"/>
      <c r="BU18" s="387"/>
      <c r="BV18" s="385">
        <v>34216722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486</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40394161</v>
      </c>
      <c r="BO19" s="386"/>
      <c r="BP19" s="386"/>
      <c r="BQ19" s="386"/>
      <c r="BR19" s="386"/>
      <c r="BS19" s="386"/>
      <c r="BT19" s="386"/>
      <c r="BU19" s="387"/>
      <c r="BV19" s="385">
        <v>42166854</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57759</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66148774</v>
      </c>
      <c r="BO23" s="386"/>
      <c r="BP23" s="386"/>
      <c r="BQ23" s="386"/>
      <c r="BR23" s="386"/>
      <c r="BS23" s="386"/>
      <c r="BT23" s="386"/>
      <c r="BU23" s="387"/>
      <c r="BV23" s="385">
        <v>67908502</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8648</v>
      </c>
      <c r="R24" s="362"/>
      <c r="S24" s="362"/>
      <c r="T24" s="362"/>
      <c r="U24" s="362"/>
      <c r="V24" s="363"/>
      <c r="W24" s="427"/>
      <c r="X24" s="418"/>
      <c r="Y24" s="419"/>
      <c r="Z24" s="358" t="s">
        <v>154</v>
      </c>
      <c r="AA24" s="359"/>
      <c r="AB24" s="359"/>
      <c r="AC24" s="359"/>
      <c r="AD24" s="359"/>
      <c r="AE24" s="359"/>
      <c r="AF24" s="359"/>
      <c r="AG24" s="360"/>
      <c r="AH24" s="361">
        <v>1016</v>
      </c>
      <c r="AI24" s="362"/>
      <c r="AJ24" s="362"/>
      <c r="AK24" s="362"/>
      <c r="AL24" s="363"/>
      <c r="AM24" s="361">
        <v>3448304</v>
      </c>
      <c r="AN24" s="362"/>
      <c r="AO24" s="362"/>
      <c r="AP24" s="362"/>
      <c r="AQ24" s="362"/>
      <c r="AR24" s="363"/>
      <c r="AS24" s="361">
        <v>3394</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40818248</v>
      </c>
      <c r="BO24" s="386"/>
      <c r="BP24" s="386"/>
      <c r="BQ24" s="386"/>
      <c r="BR24" s="386"/>
      <c r="BS24" s="386"/>
      <c r="BT24" s="386"/>
      <c r="BU24" s="387"/>
      <c r="BV24" s="385">
        <v>42381649</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2</v>
      </c>
      <c r="M25" s="362"/>
      <c r="N25" s="362"/>
      <c r="O25" s="362"/>
      <c r="P25" s="363"/>
      <c r="Q25" s="361">
        <v>7254</v>
      </c>
      <c r="R25" s="362"/>
      <c r="S25" s="362"/>
      <c r="T25" s="362"/>
      <c r="U25" s="362"/>
      <c r="V25" s="363"/>
      <c r="W25" s="427"/>
      <c r="X25" s="418"/>
      <c r="Y25" s="419"/>
      <c r="Z25" s="358" t="s">
        <v>157</v>
      </c>
      <c r="AA25" s="359"/>
      <c r="AB25" s="359"/>
      <c r="AC25" s="359"/>
      <c r="AD25" s="359"/>
      <c r="AE25" s="359"/>
      <c r="AF25" s="359"/>
      <c r="AG25" s="360"/>
      <c r="AH25" s="361">
        <v>205</v>
      </c>
      <c r="AI25" s="362"/>
      <c r="AJ25" s="362"/>
      <c r="AK25" s="362"/>
      <c r="AL25" s="363"/>
      <c r="AM25" s="361">
        <v>661330</v>
      </c>
      <c r="AN25" s="362"/>
      <c r="AO25" s="362"/>
      <c r="AP25" s="362"/>
      <c r="AQ25" s="362"/>
      <c r="AR25" s="363"/>
      <c r="AS25" s="361">
        <v>3226</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9181029</v>
      </c>
      <c r="BO25" s="381"/>
      <c r="BP25" s="381"/>
      <c r="BQ25" s="381"/>
      <c r="BR25" s="381"/>
      <c r="BS25" s="381"/>
      <c r="BT25" s="381"/>
      <c r="BU25" s="382"/>
      <c r="BV25" s="380">
        <v>5077629</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6392</v>
      </c>
      <c r="R26" s="362"/>
      <c r="S26" s="362"/>
      <c r="T26" s="362"/>
      <c r="U26" s="362"/>
      <c r="V26" s="363"/>
      <c r="W26" s="427"/>
      <c r="X26" s="418"/>
      <c r="Y26" s="419"/>
      <c r="Z26" s="358" t="s">
        <v>160</v>
      </c>
      <c r="AA26" s="440"/>
      <c r="AB26" s="440"/>
      <c r="AC26" s="440"/>
      <c r="AD26" s="440"/>
      <c r="AE26" s="440"/>
      <c r="AF26" s="440"/>
      <c r="AG26" s="441"/>
      <c r="AH26" s="361">
        <v>111</v>
      </c>
      <c r="AI26" s="362"/>
      <c r="AJ26" s="362"/>
      <c r="AK26" s="362"/>
      <c r="AL26" s="363"/>
      <c r="AM26" s="361">
        <v>376623</v>
      </c>
      <c r="AN26" s="362"/>
      <c r="AO26" s="362"/>
      <c r="AP26" s="362"/>
      <c r="AQ26" s="362"/>
      <c r="AR26" s="363"/>
      <c r="AS26" s="361">
        <v>3393</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5200</v>
      </c>
      <c r="R27" s="362"/>
      <c r="S27" s="362"/>
      <c r="T27" s="362"/>
      <c r="U27" s="362"/>
      <c r="V27" s="363"/>
      <c r="W27" s="427"/>
      <c r="X27" s="418"/>
      <c r="Y27" s="419"/>
      <c r="Z27" s="358" t="s">
        <v>163</v>
      </c>
      <c r="AA27" s="359"/>
      <c r="AB27" s="359"/>
      <c r="AC27" s="359"/>
      <c r="AD27" s="359"/>
      <c r="AE27" s="359"/>
      <c r="AF27" s="359"/>
      <c r="AG27" s="360"/>
      <c r="AH27" s="361">
        <v>48</v>
      </c>
      <c r="AI27" s="362"/>
      <c r="AJ27" s="362"/>
      <c r="AK27" s="362"/>
      <c r="AL27" s="363"/>
      <c r="AM27" s="361">
        <v>152437</v>
      </c>
      <c r="AN27" s="362"/>
      <c r="AO27" s="362"/>
      <c r="AP27" s="362"/>
      <c r="AQ27" s="362"/>
      <c r="AR27" s="363"/>
      <c r="AS27" s="361">
        <v>3176</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1899766</v>
      </c>
      <c r="BO27" s="389"/>
      <c r="BP27" s="389"/>
      <c r="BQ27" s="389"/>
      <c r="BR27" s="389"/>
      <c r="BS27" s="389"/>
      <c r="BT27" s="389"/>
      <c r="BU27" s="390"/>
      <c r="BV27" s="388">
        <v>1929186</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4800</v>
      </c>
      <c r="R28" s="362"/>
      <c r="S28" s="362"/>
      <c r="T28" s="362"/>
      <c r="U28" s="362"/>
      <c r="V28" s="363"/>
      <c r="W28" s="427"/>
      <c r="X28" s="418"/>
      <c r="Y28" s="419"/>
      <c r="Z28" s="358" t="s">
        <v>166</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4907045</v>
      </c>
      <c r="BO28" s="381"/>
      <c r="BP28" s="381"/>
      <c r="BQ28" s="381"/>
      <c r="BR28" s="381"/>
      <c r="BS28" s="381"/>
      <c r="BT28" s="381"/>
      <c r="BU28" s="382"/>
      <c r="BV28" s="380">
        <v>5125476</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27</v>
      </c>
      <c r="M29" s="362"/>
      <c r="N29" s="362"/>
      <c r="O29" s="362"/>
      <c r="P29" s="363"/>
      <c r="Q29" s="361">
        <v>4500</v>
      </c>
      <c r="R29" s="362"/>
      <c r="S29" s="362"/>
      <c r="T29" s="362"/>
      <c r="U29" s="362"/>
      <c r="V29" s="363"/>
      <c r="W29" s="428"/>
      <c r="X29" s="429"/>
      <c r="Y29" s="430"/>
      <c r="Z29" s="358" t="s">
        <v>170</v>
      </c>
      <c r="AA29" s="359"/>
      <c r="AB29" s="359"/>
      <c r="AC29" s="359"/>
      <c r="AD29" s="359"/>
      <c r="AE29" s="359"/>
      <c r="AF29" s="359"/>
      <c r="AG29" s="360"/>
      <c r="AH29" s="361">
        <v>1064</v>
      </c>
      <c r="AI29" s="362"/>
      <c r="AJ29" s="362"/>
      <c r="AK29" s="362"/>
      <c r="AL29" s="363"/>
      <c r="AM29" s="361">
        <v>3600741</v>
      </c>
      <c r="AN29" s="362"/>
      <c r="AO29" s="362"/>
      <c r="AP29" s="362"/>
      <c r="AQ29" s="362"/>
      <c r="AR29" s="363"/>
      <c r="AS29" s="361">
        <v>3384</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1757867</v>
      </c>
      <c r="BO29" s="386"/>
      <c r="BP29" s="386"/>
      <c r="BQ29" s="386"/>
      <c r="BR29" s="386"/>
      <c r="BS29" s="386"/>
      <c r="BT29" s="386"/>
      <c r="BU29" s="387"/>
      <c r="BV29" s="385">
        <v>1755789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99.9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5111627</v>
      </c>
      <c r="BO30" s="389"/>
      <c r="BP30" s="389"/>
      <c r="BQ30" s="389"/>
      <c r="BR30" s="389"/>
      <c r="BS30" s="389"/>
      <c r="BT30" s="389"/>
      <c r="BU30" s="390"/>
      <c r="BV30" s="388">
        <v>5729404</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8</v>
      </c>
      <c r="AN34" s="345"/>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7"/>
      <c r="BE34" s="345">
        <f>IF(BG34="","",MAX(C34:D43,U34:V43,AM34:AN43)+1)</f>
        <v>10</v>
      </c>
      <c r="BF34" s="345"/>
      <c r="BG34" s="344" t="str">
        <f>IF('各会計、関係団体の財政状況及び健全化判断比率'!B34="","",'各会計、関係団体の財政状況及び健全化判断比率'!B34)</f>
        <v>千光寺山索道事業特別会計</v>
      </c>
      <c r="BH34" s="344"/>
      <c r="BI34" s="344"/>
      <c r="BJ34" s="344"/>
      <c r="BK34" s="344"/>
      <c r="BL34" s="344"/>
      <c r="BM34" s="344"/>
      <c r="BN34" s="344"/>
      <c r="BO34" s="344"/>
      <c r="BP34" s="344"/>
      <c r="BQ34" s="344"/>
      <c r="BR34" s="344"/>
      <c r="BS34" s="344"/>
      <c r="BT34" s="344"/>
      <c r="BU34" s="344"/>
      <c r="BV34" s="167"/>
      <c r="BW34" s="345">
        <f>IF(BY34="","",MAX(C34:D43,U34:V43,AM34:AN43,BE34:BF43)+1)</f>
        <v>16</v>
      </c>
      <c r="BX34" s="345"/>
      <c r="BY34" s="344" t="str">
        <f>IF('各会計、関係団体の財政状況及び健全化判断比率'!B68="","",'各会計、関係団体の財政状況及び健全化判断比率'!B68)</f>
        <v>甲世衛生組合</v>
      </c>
      <c r="BZ34" s="344"/>
      <c r="CA34" s="344"/>
      <c r="CB34" s="344"/>
      <c r="CC34" s="344"/>
      <c r="CD34" s="344"/>
      <c r="CE34" s="344"/>
      <c r="CF34" s="344"/>
      <c r="CG34" s="344"/>
      <c r="CH34" s="344"/>
      <c r="CI34" s="344"/>
      <c r="CJ34" s="344"/>
      <c r="CK34" s="344"/>
      <c r="CL34" s="344"/>
      <c r="CM34" s="344"/>
      <c r="CN34" s="167"/>
      <c r="CO34" s="345">
        <f>IF(CQ34="","",MAX(C34:D43,U34:V43,AM34:AN43,BE34:BF43,BW34:BX43)+1)</f>
        <v>19</v>
      </c>
      <c r="CP34" s="345"/>
      <c r="CQ34" s="344" t="str">
        <f>IF('各会計、関係団体の財政状況及び健全化判断比率'!BS7="","",'各会計、関係団体の財政状況及び健全化判断比率'!BS7)</f>
        <v>尾道ウォーターフロント開発</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港湾事業特別会計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駐車場事業特別会計</v>
      </c>
      <c r="X35" s="344"/>
      <c r="Y35" s="344"/>
      <c r="Z35" s="344"/>
      <c r="AA35" s="344"/>
      <c r="AB35" s="344"/>
      <c r="AC35" s="344"/>
      <c r="AD35" s="344"/>
      <c r="AE35" s="344"/>
      <c r="AF35" s="344"/>
      <c r="AG35" s="344"/>
      <c r="AH35" s="344"/>
      <c r="AI35" s="344"/>
      <c r="AJ35" s="344"/>
      <c r="AK35" s="344"/>
      <c r="AL35" s="167"/>
      <c r="AM35" s="345">
        <f t="shared" ref="AM35:AM43" si="0">IF(AO35="","",AM34+1)</f>
        <v>9</v>
      </c>
      <c r="AN35" s="345"/>
      <c r="AO35" s="344" t="str">
        <f>IF('各会計、関係団体の財政状況及び健全化判断比率'!B33="","",'各会計、関係団体の財政状況及び健全化判断比率'!B33)</f>
        <v>病院事業会計</v>
      </c>
      <c r="AP35" s="344"/>
      <c r="AQ35" s="344"/>
      <c r="AR35" s="344"/>
      <c r="AS35" s="344"/>
      <c r="AT35" s="344"/>
      <c r="AU35" s="344"/>
      <c r="AV35" s="344"/>
      <c r="AW35" s="344"/>
      <c r="AX35" s="344"/>
      <c r="AY35" s="344"/>
      <c r="AZ35" s="344"/>
      <c r="BA35" s="344"/>
      <c r="BB35" s="344"/>
      <c r="BC35" s="344"/>
      <c r="BD35" s="167"/>
      <c r="BE35" s="345">
        <f t="shared" ref="BE35:BE43" si="1">IF(BG35="","",BE34+1)</f>
        <v>11</v>
      </c>
      <c r="BF35" s="345"/>
      <c r="BG35" s="344" t="str">
        <f>IF('各会計、関係団体の財政状況及び健全化判断比率'!B35="","",'各会計、関係団体の財政状況及び健全化判断比率'!B35)</f>
        <v>公共下水道事業特別会計</v>
      </c>
      <c r="BH35" s="344"/>
      <c r="BI35" s="344"/>
      <c r="BJ35" s="344"/>
      <c r="BK35" s="344"/>
      <c r="BL35" s="344"/>
      <c r="BM35" s="344"/>
      <c r="BN35" s="344"/>
      <c r="BO35" s="344"/>
      <c r="BP35" s="344"/>
      <c r="BQ35" s="344"/>
      <c r="BR35" s="344"/>
      <c r="BS35" s="344"/>
      <c r="BT35" s="344"/>
      <c r="BU35" s="344"/>
      <c r="BV35" s="167"/>
      <c r="BW35" s="345">
        <f t="shared" ref="BW35:BW43" si="2">IF(BY35="","",BW34+1)</f>
        <v>17</v>
      </c>
      <c r="BX35" s="345"/>
      <c r="BY35" s="344" t="str">
        <f>IF('各会計、関係団体の財政状況及び健全化判断比率'!B69="","",'各会計、関係団体の財政状況及び健全化判断比率'!B69)</f>
        <v>後期高齢者医療広域連合（一般会計）</v>
      </c>
      <c r="BZ35" s="344"/>
      <c r="CA35" s="344"/>
      <c r="CB35" s="344"/>
      <c r="CC35" s="344"/>
      <c r="CD35" s="344"/>
      <c r="CE35" s="344"/>
      <c r="CF35" s="344"/>
      <c r="CG35" s="344"/>
      <c r="CH35" s="344"/>
      <c r="CI35" s="344"/>
      <c r="CJ35" s="344"/>
      <c r="CK35" s="344"/>
      <c r="CL35" s="344"/>
      <c r="CM35" s="344"/>
      <c r="CN35" s="167"/>
      <c r="CO35" s="345">
        <f t="shared" ref="CO35:CO43" si="3">IF(CQ35="","",CO34+1)</f>
        <v>20</v>
      </c>
      <c r="CP35" s="345"/>
      <c r="CQ35" s="344" t="str">
        <f>IF('各会計、関係団体の財政状況及び健全化判断比率'!BS8="","",'各会計、関係団体の財政状況及び健全化判断比率'!BS8)</f>
        <v>尾道駅前都市開発</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夜間救急診療所事業特別会計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介護保険事業特別会計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12</v>
      </c>
      <c r="BF36" s="345"/>
      <c r="BG36" s="344" t="str">
        <f>IF('各会計、関係団体の財政状況及び健全化判断比率'!B36="","",'各会計、関係団体の財政状況及び健全化判断比率'!B36)</f>
        <v>特定環境保全公共下水道事業特別会計</v>
      </c>
      <c r="BH36" s="344"/>
      <c r="BI36" s="344"/>
      <c r="BJ36" s="344"/>
      <c r="BK36" s="344"/>
      <c r="BL36" s="344"/>
      <c r="BM36" s="344"/>
      <c r="BN36" s="344"/>
      <c r="BO36" s="344"/>
      <c r="BP36" s="344"/>
      <c r="BQ36" s="344"/>
      <c r="BR36" s="344"/>
      <c r="BS36" s="344"/>
      <c r="BT36" s="344"/>
      <c r="BU36" s="344"/>
      <c r="BV36" s="167"/>
      <c r="BW36" s="345">
        <f t="shared" si="2"/>
        <v>18</v>
      </c>
      <c r="BX36" s="345"/>
      <c r="BY36" s="344" t="str">
        <f>IF('各会計、関係団体の財政状況及び健全化判断比率'!B70="","",'各会計、関係団体の財政状況及び健全化判断比率'!B70)</f>
        <v>後期高齢者医療広域連合（特別会計）</v>
      </c>
      <c r="BZ36" s="344"/>
      <c r="CA36" s="344"/>
      <c r="CB36" s="344"/>
      <c r="CC36" s="344"/>
      <c r="CD36" s="344"/>
      <c r="CE36" s="344"/>
      <c r="CF36" s="344"/>
      <c r="CG36" s="344"/>
      <c r="CH36" s="344"/>
      <c r="CI36" s="344"/>
      <c r="CJ36" s="344"/>
      <c r="CK36" s="344"/>
      <c r="CL36" s="344"/>
      <c r="CM36" s="344"/>
      <c r="CN36" s="167"/>
      <c r="CO36" s="345">
        <f t="shared" si="3"/>
        <v>21</v>
      </c>
      <c r="CP36" s="345"/>
      <c r="CQ36" s="344" t="str">
        <f>IF('各会計、関係団体の財政状況及び健全化判断比率'!BS9="","",'各会計、関係団体の財政状況及び健全化判断比率'!BS9)</f>
        <v>尾道観光協会</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7</v>
      </c>
      <c r="V37" s="345"/>
      <c r="W37" s="344" t="str">
        <f>IF('各会計、関係団体の財政状況及び健全化判断比率'!B31="","",'各会計、関係団体の財政状況及び健全化判断比率'!B31)</f>
        <v>後期高齢者医療事業特別会計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13</v>
      </c>
      <c r="BF37" s="345"/>
      <c r="BG37" s="344" t="str">
        <f>IF('各会計、関係団体の財政状況及び健全化判断比率'!B37="","",'各会計、関係団体の財政状況及び健全化判断比率'!B37)</f>
        <v>農業集落排水事業特別会計</v>
      </c>
      <c r="BH37" s="344"/>
      <c r="BI37" s="344"/>
      <c r="BJ37" s="344"/>
      <c r="BK37" s="344"/>
      <c r="BL37" s="344"/>
      <c r="BM37" s="344"/>
      <c r="BN37" s="344"/>
      <c r="BO37" s="344"/>
      <c r="BP37" s="344"/>
      <c r="BQ37" s="344"/>
      <c r="BR37" s="344"/>
      <c r="BS37" s="344"/>
      <c r="BT37" s="344"/>
      <c r="BU37" s="344"/>
      <c r="BV37" s="167"/>
      <c r="BW37" s="345" t="str">
        <f t="shared" si="2"/>
        <v/>
      </c>
      <c r="BX37" s="345"/>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7"/>
      <c r="CO37" s="345">
        <f t="shared" si="3"/>
        <v>22</v>
      </c>
      <c r="CP37" s="345"/>
      <c r="CQ37" s="344" t="str">
        <f>IF('各会計、関係団体の財政状況及び健全化判断比率'!BS10="","",'各会計、関係団体の財政状況及び健全化判断比率'!BS10)</f>
        <v>平山郁夫美術館</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14</v>
      </c>
      <c r="BF38" s="345"/>
      <c r="BG38" s="344" t="str">
        <f>IF('各会計、関係団体の財政状況及び健全化判断比率'!B38="","",'各会計、関係団体の財政状況及び健全化判断比率'!B38)</f>
        <v>漁業集落排水事業特別会計</v>
      </c>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f t="shared" si="3"/>
        <v>23</v>
      </c>
      <c r="CP38" s="345"/>
      <c r="CQ38" s="344" t="str">
        <f>IF('各会計、関係団体の財政状況及び健全化判断比率'!BS11="","",'各会計、関係団体の財政状況及び健全化判断比率'!BS11)</f>
        <v>おのみちバス</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f t="shared" si="1"/>
        <v>15</v>
      </c>
      <c r="BF39" s="345"/>
      <c r="BG39" s="344" t="str">
        <f>IF('各会計、関係団体の財政状況及び健全化判断比率'!B39="","",'各会計、関係団体の財政状況及び健全化判断比率'!B39)</f>
        <v>渡船事業特別会計</v>
      </c>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f t="shared" si="3"/>
        <v>24</v>
      </c>
      <c r="CP39" s="345"/>
      <c r="CQ39" s="344" t="str">
        <f>IF('各会計、関係団体の財政状況及び健全化判断比率'!BS12="","",'各会計、関係団体の財政状況及び健全化判断比率'!BS12)</f>
        <v>公立大学法人尾道市立大学</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55" zoomScaleNormal="55" zoomScaleSheetLayoutView="100" workbookViewId="0">
      <selection activeCell="CQ34" sqref="CQ34:DE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54" t="s">
        <v>552</v>
      </c>
      <c r="D34" s="1154"/>
      <c r="E34" s="1155"/>
      <c r="F34" s="32">
        <v>12</v>
      </c>
      <c r="G34" s="33">
        <v>13.33</v>
      </c>
      <c r="H34" s="33">
        <v>13.39</v>
      </c>
      <c r="I34" s="33">
        <v>14.77</v>
      </c>
      <c r="J34" s="34">
        <v>15.97</v>
      </c>
      <c r="K34" s="22"/>
      <c r="L34" s="22"/>
      <c r="M34" s="22"/>
      <c r="N34" s="22"/>
      <c r="O34" s="22"/>
      <c r="P34" s="22"/>
    </row>
    <row r="35" spans="1:16" ht="39" customHeight="1" x14ac:dyDescent="0.15">
      <c r="A35" s="22"/>
      <c r="B35" s="35"/>
      <c r="C35" s="1148" t="s">
        <v>553</v>
      </c>
      <c r="D35" s="1149"/>
      <c r="E35" s="1150"/>
      <c r="F35" s="36">
        <v>6.91</v>
      </c>
      <c r="G35" s="37">
        <v>7.31</v>
      </c>
      <c r="H35" s="37">
        <v>7.79</v>
      </c>
      <c r="I35" s="37">
        <v>8.43</v>
      </c>
      <c r="J35" s="38">
        <v>8.69</v>
      </c>
      <c r="K35" s="22"/>
      <c r="L35" s="22"/>
      <c r="M35" s="22"/>
      <c r="N35" s="22"/>
      <c r="O35" s="22"/>
      <c r="P35" s="22"/>
    </row>
    <row r="36" spans="1:16" ht="39" customHeight="1" x14ac:dyDescent="0.15">
      <c r="A36" s="22"/>
      <c r="B36" s="35"/>
      <c r="C36" s="1148" t="s">
        <v>554</v>
      </c>
      <c r="D36" s="1149"/>
      <c r="E36" s="1150"/>
      <c r="F36" s="36">
        <v>0.56000000000000005</v>
      </c>
      <c r="G36" s="37">
        <v>2.61</v>
      </c>
      <c r="H36" s="37">
        <v>2.25</v>
      </c>
      <c r="I36" s="37">
        <v>2.67</v>
      </c>
      <c r="J36" s="38">
        <v>1.55</v>
      </c>
      <c r="K36" s="22"/>
      <c r="L36" s="22"/>
      <c r="M36" s="22"/>
      <c r="N36" s="22"/>
      <c r="O36" s="22"/>
      <c r="P36" s="22"/>
    </row>
    <row r="37" spans="1:16" ht="39" customHeight="1" x14ac:dyDescent="0.15">
      <c r="A37" s="22"/>
      <c r="B37" s="35"/>
      <c r="C37" s="1148" t="s">
        <v>555</v>
      </c>
      <c r="D37" s="1149"/>
      <c r="E37" s="1150"/>
      <c r="F37" s="36">
        <v>1.0900000000000001</v>
      </c>
      <c r="G37" s="37">
        <v>1.24</v>
      </c>
      <c r="H37" s="37">
        <v>0.67</v>
      </c>
      <c r="I37" s="37">
        <v>0.41</v>
      </c>
      <c r="J37" s="38">
        <v>1.1599999999999999</v>
      </c>
      <c r="K37" s="22"/>
      <c r="L37" s="22"/>
      <c r="M37" s="22"/>
      <c r="N37" s="22"/>
      <c r="O37" s="22"/>
      <c r="P37" s="22"/>
    </row>
    <row r="38" spans="1:16" ht="39" customHeight="1" x14ac:dyDescent="0.15">
      <c r="A38" s="22"/>
      <c r="B38" s="35"/>
      <c r="C38" s="1148" t="s">
        <v>556</v>
      </c>
      <c r="D38" s="1149"/>
      <c r="E38" s="1150"/>
      <c r="F38" s="36">
        <v>0.12</v>
      </c>
      <c r="G38" s="37">
        <v>0.01</v>
      </c>
      <c r="H38" s="37">
        <v>0.32</v>
      </c>
      <c r="I38" s="37">
        <v>0.57999999999999996</v>
      </c>
      <c r="J38" s="38">
        <v>0.98</v>
      </c>
      <c r="K38" s="22"/>
      <c r="L38" s="22"/>
      <c r="M38" s="22"/>
      <c r="N38" s="22"/>
      <c r="O38" s="22"/>
      <c r="P38" s="22"/>
    </row>
    <row r="39" spans="1:16" ht="39" customHeight="1" x14ac:dyDescent="0.15">
      <c r="A39" s="22"/>
      <c r="B39" s="35"/>
      <c r="C39" s="1148" t="s">
        <v>557</v>
      </c>
      <c r="D39" s="1149"/>
      <c r="E39" s="1150"/>
      <c r="F39" s="36">
        <v>0.12</v>
      </c>
      <c r="G39" s="37">
        <v>0.11</v>
      </c>
      <c r="H39" s="37">
        <v>0.11</v>
      </c>
      <c r="I39" s="37">
        <v>0.11</v>
      </c>
      <c r="J39" s="38">
        <v>0.13</v>
      </c>
      <c r="K39" s="22"/>
      <c r="L39" s="22"/>
      <c r="M39" s="22"/>
      <c r="N39" s="22"/>
      <c r="O39" s="22"/>
      <c r="P39" s="22"/>
    </row>
    <row r="40" spans="1:16" ht="39" customHeight="1" x14ac:dyDescent="0.15">
      <c r="A40" s="22"/>
      <c r="B40" s="35"/>
      <c r="C40" s="1148" t="s">
        <v>558</v>
      </c>
      <c r="D40" s="1149"/>
      <c r="E40" s="1150"/>
      <c r="F40" s="36">
        <v>0.01</v>
      </c>
      <c r="G40" s="37">
        <v>0.02</v>
      </c>
      <c r="H40" s="37">
        <v>0.02</v>
      </c>
      <c r="I40" s="37">
        <v>0.05</v>
      </c>
      <c r="J40" s="38">
        <v>0.06</v>
      </c>
      <c r="K40" s="22"/>
      <c r="L40" s="22"/>
      <c r="M40" s="22"/>
      <c r="N40" s="22"/>
      <c r="O40" s="22"/>
      <c r="P40" s="22"/>
    </row>
    <row r="41" spans="1:16" ht="39" customHeight="1" x14ac:dyDescent="0.15">
      <c r="A41" s="22"/>
      <c r="B41" s="35"/>
      <c r="C41" s="1148" t="s">
        <v>559</v>
      </c>
      <c r="D41" s="1149"/>
      <c r="E41" s="1150"/>
      <c r="F41" s="36">
        <v>0</v>
      </c>
      <c r="G41" s="37">
        <v>0</v>
      </c>
      <c r="H41" s="37">
        <v>0</v>
      </c>
      <c r="I41" s="37">
        <v>0</v>
      </c>
      <c r="J41" s="38">
        <v>0</v>
      </c>
      <c r="K41" s="22"/>
      <c r="L41" s="22"/>
      <c r="M41" s="22"/>
      <c r="N41" s="22"/>
      <c r="O41" s="22"/>
      <c r="P41" s="22"/>
    </row>
    <row r="42" spans="1:16" ht="39" customHeight="1" x14ac:dyDescent="0.15">
      <c r="A42" s="22"/>
      <c r="B42" s="39"/>
      <c r="C42" s="1148" t="s">
        <v>560</v>
      </c>
      <c r="D42" s="1149"/>
      <c r="E42" s="1150"/>
      <c r="F42" s="36" t="s">
        <v>506</v>
      </c>
      <c r="G42" s="37" t="s">
        <v>506</v>
      </c>
      <c r="H42" s="37" t="s">
        <v>506</v>
      </c>
      <c r="I42" s="37" t="s">
        <v>506</v>
      </c>
      <c r="J42" s="38" t="s">
        <v>506</v>
      </c>
      <c r="K42" s="22"/>
      <c r="L42" s="22"/>
      <c r="M42" s="22"/>
      <c r="N42" s="22"/>
      <c r="O42" s="22"/>
      <c r="P42" s="22"/>
    </row>
    <row r="43" spans="1:16" ht="39" customHeight="1" thickBot="1" x14ac:dyDescent="0.2">
      <c r="A43" s="22"/>
      <c r="B43" s="40"/>
      <c r="C43" s="1151" t="s">
        <v>561</v>
      </c>
      <c r="D43" s="1152"/>
      <c r="E43" s="115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55" zoomScaleNormal="55" zoomScaleSheetLayoutView="55" workbookViewId="0">
      <selection activeCell="T55" sqref="T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7651</v>
      </c>
      <c r="L45" s="60">
        <v>7652</v>
      </c>
      <c r="M45" s="60">
        <v>7565</v>
      </c>
      <c r="N45" s="60">
        <v>7132</v>
      </c>
      <c r="O45" s="61">
        <v>7033</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506</v>
      </c>
      <c r="L46" s="64" t="s">
        <v>506</v>
      </c>
      <c r="M46" s="64" t="s">
        <v>506</v>
      </c>
      <c r="N46" s="64" t="s">
        <v>506</v>
      </c>
      <c r="O46" s="65" t="s">
        <v>506</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506</v>
      </c>
      <c r="L47" s="64" t="s">
        <v>506</v>
      </c>
      <c r="M47" s="64" t="s">
        <v>506</v>
      </c>
      <c r="N47" s="64" t="s">
        <v>506</v>
      </c>
      <c r="O47" s="65" t="s">
        <v>506</v>
      </c>
      <c r="P47" s="48"/>
      <c r="Q47" s="48"/>
      <c r="R47" s="48"/>
      <c r="S47" s="48"/>
      <c r="T47" s="48"/>
      <c r="U47" s="48"/>
    </row>
    <row r="48" spans="1:21" ht="30.75" customHeight="1" x14ac:dyDescent="0.15">
      <c r="A48" s="48"/>
      <c r="B48" s="1166"/>
      <c r="C48" s="1167"/>
      <c r="D48" s="62"/>
      <c r="E48" s="1158" t="s">
        <v>15</v>
      </c>
      <c r="F48" s="1158"/>
      <c r="G48" s="1158"/>
      <c r="H48" s="1158"/>
      <c r="I48" s="1158"/>
      <c r="J48" s="1159"/>
      <c r="K48" s="63">
        <v>1311</v>
      </c>
      <c r="L48" s="64">
        <v>1324</v>
      </c>
      <c r="M48" s="64">
        <v>1253</v>
      </c>
      <c r="N48" s="64">
        <v>1186</v>
      </c>
      <c r="O48" s="65">
        <v>1155</v>
      </c>
      <c r="P48" s="48"/>
      <c r="Q48" s="48"/>
      <c r="R48" s="48"/>
      <c r="S48" s="48"/>
      <c r="T48" s="48"/>
      <c r="U48" s="48"/>
    </row>
    <row r="49" spans="1:21" ht="30.75" customHeight="1" x14ac:dyDescent="0.15">
      <c r="A49" s="48"/>
      <c r="B49" s="1166"/>
      <c r="C49" s="1167"/>
      <c r="D49" s="62"/>
      <c r="E49" s="1158" t="s">
        <v>16</v>
      </c>
      <c r="F49" s="1158"/>
      <c r="G49" s="1158"/>
      <c r="H49" s="1158"/>
      <c r="I49" s="1158"/>
      <c r="J49" s="1159"/>
      <c r="K49" s="63">
        <v>4</v>
      </c>
      <c r="L49" s="64" t="s">
        <v>506</v>
      </c>
      <c r="M49" s="64" t="s">
        <v>506</v>
      </c>
      <c r="N49" s="64" t="s">
        <v>506</v>
      </c>
      <c r="O49" s="65" t="s">
        <v>506</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506</v>
      </c>
      <c r="L50" s="64" t="s">
        <v>506</v>
      </c>
      <c r="M50" s="64" t="s">
        <v>506</v>
      </c>
      <c r="N50" s="64" t="s">
        <v>506</v>
      </c>
      <c r="O50" s="65" t="s">
        <v>506</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6208</v>
      </c>
      <c r="L52" s="64">
        <v>6259</v>
      </c>
      <c r="M52" s="64">
        <v>6426</v>
      </c>
      <c r="N52" s="64">
        <v>6194</v>
      </c>
      <c r="O52" s="65">
        <v>6200</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2758</v>
      </c>
      <c r="L53" s="69">
        <v>2717</v>
      </c>
      <c r="M53" s="69">
        <v>2392</v>
      </c>
      <c r="N53" s="69">
        <v>2124</v>
      </c>
      <c r="O53" s="70">
        <v>1988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55" zoomScaleNormal="55" zoomScaleSheetLayoutView="100" workbookViewId="0">
      <selection activeCell="S46" sqref="S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184" t="s">
        <v>24</v>
      </c>
      <c r="C41" s="1185"/>
      <c r="D41" s="81"/>
      <c r="E41" s="1186" t="s">
        <v>25</v>
      </c>
      <c r="F41" s="1186"/>
      <c r="G41" s="1186"/>
      <c r="H41" s="1187"/>
      <c r="I41" s="82">
        <v>68465</v>
      </c>
      <c r="J41" s="83">
        <v>67954</v>
      </c>
      <c r="K41" s="83">
        <v>69139</v>
      </c>
      <c r="L41" s="83">
        <v>67909</v>
      </c>
      <c r="M41" s="84">
        <v>66149</v>
      </c>
    </row>
    <row r="42" spans="2:13" ht="27.75" customHeight="1" x14ac:dyDescent="0.15">
      <c r="B42" s="1174"/>
      <c r="C42" s="1175"/>
      <c r="D42" s="85"/>
      <c r="E42" s="1178" t="s">
        <v>26</v>
      </c>
      <c r="F42" s="1178"/>
      <c r="G42" s="1178"/>
      <c r="H42" s="1179"/>
      <c r="I42" s="86" t="s">
        <v>506</v>
      </c>
      <c r="J42" s="87" t="s">
        <v>506</v>
      </c>
      <c r="K42" s="87" t="s">
        <v>506</v>
      </c>
      <c r="L42" s="87" t="s">
        <v>506</v>
      </c>
      <c r="M42" s="88" t="s">
        <v>506</v>
      </c>
    </row>
    <row r="43" spans="2:13" ht="27.75" customHeight="1" x14ac:dyDescent="0.15">
      <c r="B43" s="1174"/>
      <c r="C43" s="1175"/>
      <c r="D43" s="85"/>
      <c r="E43" s="1178" t="s">
        <v>27</v>
      </c>
      <c r="F43" s="1178"/>
      <c r="G43" s="1178"/>
      <c r="H43" s="1179"/>
      <c r="I43" s="86">
        <v>15090</v>
      </c>
      <c r="J43" s="87">
        <v>15059</v>
      </c>
      <c r="K43" s="87">
        <v>14772</v>
      </c>
      <c r="L43" s="87">
        <v>14756</v>
      </c>
      <c r="M43" s="88">
        <v>14553</v>
      </c>
    </row>
    <row r="44" spans="2:13" ht="27.75" customHeight="1" x14ac:dyDescent="0.15">
      <c r="B44" s="1174"/>
      <c r="C44" s="1175"/>
      <c r="D44" s="85"/>
      <c r="E44" s="1178" t="s">
        <v>28</v>
      </c>
      <c r="F44" s="1178"/>
      <c r="G44" s="1178"/>
      <c r="H44" s="1179"/>
      <c r="I44" s="86" t="s">
        <v>506</v>
      </c>
      <c r="J44" s="87" t="s">
        <v>506</v>
      </c>
      <c r="K44" s="87" t="s">
        <v>506</v>
      </c>
      <c r="L44" s="87" t="s">
        <v>506</v>
      </c>
      <c r="M44" s="88" t="s">
        <v>506</v>
      </c>
    </row>
    <row r="45" spans="2:13" ht="27.75" customHeight="1" x14ac:dyDescent="0.15">
      <c r="B45" s="1174"/>
      <c r="C45" s="1175"/>
      <c r="D45" s="85"/>
      <c r="E45" s="1178" t="s">
        <v>29</v>
      </c>
      <c r="F45" s="1178"/>
      <c r="G45" s="1178"/>
      <c r="H45" s="1179"/>
      <c r="I45" s="86">
        <v>12081</v>
      </c>
      <c r="J45" s="87">
        <v>12001</v>
      </c>
      <c r="K45" s="87">
        <v>11214</v>
      </c>
      <c r="L45" s="87">
        <v>10765</v>
      </c>
      <c r="M45" s="88">
        <v>10753</v>
      </c>
    </row>
    <row r="46" spans="2:13" ht="27.75" customHeight="1" x14ac:dyDescent="0.15">
      <c r="B46" s="1174"/>
      <c r="C46" s="1175"/>
      <c r="D46" s="89"/>
      <c r="E46" s="1178" t="s">
        <v>30</v>
      </c>
      <c r="F46" s="1178"/>
      <c r="G46" s="1178"/>
      <c r="H46" s="1179"/>
      <c r="I46" s="86" t="s">
        <v>506</v>
      </c>
      <c r="J46" s="87" t="s">
        <v>506</v>
      </c>
      <c r="K46" s="87" t="s">
        <v>506</v>
      </c>
      <c r="L46" s="87" t="s">
        <v>506</v>
      </c>
      <c r="M46" s="88" t="s">
        <v>506</v>
      </c>
    </row>
    <row r="47" spans="2:13" ht="27.75" customHeight="1" x14ac:dyDescent="0.15">
      <c r="B47" s="1174"/>
      <c r="C47" s="1175"/>
      <c r="D47" s="90"/>
      <c r="E47" s="1188" t="s">
        <v>31</v>
      </c>
      <c r="F47" s="1189"/>
      <c r="G47" s="1189"/>
      <c r="H47" s="1190"/>
      <c r="I47" s="86" t="s">
        <v>506</v>
      </c>
      <c r="J47" s="87" t="s">
        <v>506</v>
      </c>
      <c r="K47" s="87" t="s">
        <v>506</v>
      </c>
      <c r="L47" s="87" t="s">
        <v>506</v>
      </c>
      <c r="M47" s="88" t="s">
        <v>506</v>
      </c>
    </row>
    <row r="48" spans="2:13" ht="27.75" customHeight="1" x14ac:dyDescent="0.15">
      <c r="B48" s="1174"/>
      <c r="C48" s="1175"/>
      <c r="D48" s="85"/>
      <c r="E48" s="1178" t="s">
        <v>32</v>
      </c>
      <c r="F48" s="1178"/>
      <c r="G48" s="1178"/>
      <c r="H48" s="1179"/>
      <c r="I48" s="86" t="s">
        <v>506</v>
      </c>
      <c r="J48" s="87" t="s">
        <v>506</v>
      </c>
      <c r="K48" s="87" t="s">
        <v>506</v>
      </c>
      <c r="L48" s="87" t="s">
        <v>506</v>
      </c>
      <c r="M48" s="88" t="s">
        <v>506</v>
      </c>
    </row>
    <row r="49" spans="2:13" ht="27.75" customHeight="1" x14ac:dyDescent="0.15">
      <c r="B49" s="1176"/>
      <c r="C49" s="1177"/>
      <c r="D49" s="85"/>
      <c r="E49" s="1178" t="s">
        <v>33</v>
      </c>
      <c r="F49" s="1178"/>
      <c r="G49" s="1178"/>
      <c r="H49" s="1179"/>
      <c r="I49" s="86" t="s">
        <v>506</v>
      </c>
      <c r="J49" s="87" t="s">
        <v>506</v>
      </c>
      <c r="K49" s="87" t="s">
        <v>506</v>
      </c>
      <c r="L49" s="87" t="s">
        <v>506</v>
      </c>
      <c r="M49" s="88" t="s">
        <v>506</v>
      </c>
    </row>
    <row r="50" spans="2:13" ht="27.75" customHeight="1" x14ac:dyDescent="0.15">
      <c r="B50" s="1172" t="s">
        <v>34</v>
      </c>
      <c r="C50" s="1173"/>
      <c r="D50" s="91"/>
      <c r="E50" s="1178" t="s">
        <v>35</v>
      </c>
      <c r="F50" s="1178"/>
      <c r="G50" s="1178"/>
      <c r="H50" s="1179"/>
      <c r="I50" s="86">
        <v>11808</v>
      </c>
      <c r="J50" s="87">
        <v>12325</v>
      </c>
      <c r="K50" s="87">
        <v>13678</v>
      </c>
      <c r="L50" s="87">
        <v>15342</v>
      </c>
      <c r="M50" s="88">
        <v>14823</v>
      </c>
    </row>
    <row r="51" spans="2:13" ht="27.75" customHeight="1" x14ac:dyDescent="0.15">
      <c r="B51" s="1174"/>
      <c r="C51" s="1175"/>
      <c r="D51" s="85"/>
      <c r="E51" s="1178" t="s">
        <v>36</v>
      </c>
      <c r="F51" s="1178"/>
      <c r="G51" s="1178"/>
      <c r="H51" s="1179"/>
      <c r="I51" s="86">
        <v>13818</v>
      </c>
      <c r="J51" s="87">
        <v>12688</v>
      </c>
      <c r="K51" s="87">
        <v>12048</v>
      </c>
      <c r="L51" s="87">
        <v>11980</v>
      </c>
      <c r="M51" s="88">
        <v>11996</v>
      </c>
    </row>
    <row r="52" spans="2:13" ht="27.75" customHeight="1" x14ac:dyDescent="0.15">
      <c r="B52" s="1176"/>
      <c r="C52" s="1177"/>
      <c r="D52" s="85"/>
      <c r="E52" s="1178" t="s">
        <v>37</v>
      </c>
      <c r="F52" s="1178"/>
      <c r="G52" s="1178"/>
      <c r="H52" s="1179"/>
      <c r="I52" s="86">
        <v>50499</v>
      </c>
      <c r="J52" s="87">
        <v>51681</v>
      </c>
      <c r="K52" s="87">
        <v>53891</v>
      </c>
      <c r="L52" s="87">
        <v>54210</v>
      </c>
      <c r="M52" s="88">
        <v>53734</v>
      </c>
    </row>
    <row r="53" spans="2:13" ht="27.75" customHeight="1" thickBot="1" x14ac:dyDescent="0.2">
      <c r="B53" s="1180" t="s">
        <v>21</v>
      </c>
      <c r="C53" s="1181"/>
      <c r="D53" s="92"/>
      <c r="E53" s="1182" t="s">
        <v>38</v>
      </c>
      <c r="F53" s="1182"/>
      <c r="G53" s="1182"/>
      <c r="H53" s="1183"/>
      <c r="I53" s="93">
        <v>19511</v>
      </c>
      <c r="J53" s="94">
        <v>18320</v>
      </c>
      <c r="K53" s="94">
        <v>15508</v>
      </c>
      <c r="L53" s="94">
        <v>11899</v>
      </c>
      <c r="M53" s="95">
        <v>10902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254"/>
      <c r="B1" s="1256"/>
      <c r="P1" s="246"/>
      <c r="Q1" s="246"/>
    </row>
    <row r="2" spans="1:51" ht="25.5" x14ac:dyDescent="0.25">
      <c r="A2" s="1254"/>
      <c r="C2" s="1255"/>
      <c r="P2" s="246"/>
      <c r="Q2" s="246"/>
    </row>
    <row r="3" spans="1:51" ht="25.5" x14ac:dyDescent="0.25">
      <c r="A3" s="1254"/>
      <c r="C3" s="1255"/>
      <c r="P3" s="246"/>
      <c r="Q3" s="246"/>
    </row>
    <row r="4" spans="1:51" s="1253" customFormat="1" ht="13.5" x14ac:dyDescent="0.1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x14ac:dyDescent="0.1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x14ac:dyDescent="0.1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x14ac:dyDescent="0.1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x14ac:dyDescent="0.1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x14ac:dyDescent="0.1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x14ac:dyDescent="0.1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591</v>
      </c>
    </row>
    <row r="11" spans="1:51" s="1253" customFormat="1" ht="13.5" x14ac:dyDescent="0.1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x14ac:dyDescent="0.1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591</v>
      </c>
    </row>
    <row r="13" spans="1:51" s="1253" customFormat="1" ht="13.5" x14ac:dyDescent="0.1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x14ac:dyDescent="0.15">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x14ac:dyDescent="0.1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x14ac:dyDescent="0.1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x14ac:dyDescent="0.1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x14ac:dyDescent="0.1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x14ac:dyDescent="0.15">
      <c r="P19" s="246"/>
      <c r="Q19" s="246"/>
    </row>
    <row r="20" spans="1:259" ht="13.5" x14ac:dyDescent="0.15">
      <c r="P20" s="246"/>
      <c r="Q20" s="246"/>
    </row>
    <row r="21" spans="1:259" ht="17.25" x14ac:dyDescent="0.15">
      <c r="B21" s="1252"/>
      <c r="C21" s="248"/>
      <c r="D21" s="248"/>
      <c r="E21" s="248"/>
      <c r="F21" s="248"/>
      <c r="G21" s="248"/>
      <c r="H21" s="248"/>
      <c r="I21" s="248"/>
      <c r="J21" s="248"/>
      <c r="K21" s="248"/>
      <c r="L21" s="248"/>
      <c r="M21" s="248"/>
      <c r="N21" s="1251"/>
      <c r="O21" s="248"/>
      <c r="P21" s="249"/>
      <c r="Q21" s="246"/>
      <c r="IY21" s="1250"/>
    </row>
    <row r="22" spans="1:259" ht="17.25" x14ac:dyDescent="0.15">
      <c r="B22" s="250"/>
      <c r="IY22" s="1249"/>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1237"/>
      <c r="C40" s="246"/>
      <c r="D40" s="246"/>
      <c r="E40" s="246"/>
      <c r="F40" s="246"/>
      <c r="G40" s="246"/>
      <c r="H40" s="246"/>
      <c r="I40" s="246"/>
      <c r="J40" s="246"/>
      <c r="K40" s="246"/>
      <c r="L40" s="246"/>
      <c r="M40" s="246"/>
      <c r="N40" s="246"/>
      <c r="O40" s="246"/>
      <c r="P40" s="1237"/>
      <c r="Q40" s="246"/>
    </row>
    <row r="41" spans="2:17" ht="17.25" x14ac:dyDescent="0.15">
      <c r="B41" s="247" t="s">
        <v>590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1236" t="s">
        <v>585</v>
      </c>
      <c r="I42" s="1235"/>
      <c r="J42" s="1235"/>
      <c r="K42" s="1235"/>
      <c r="L42" s="246"/>
      <c r="M42" s="246"/>
      <c r="N42" s="246"/>
      <c r="O42" s="246"/>
    </row>
    <row r="43" spans="2:17" ht="13.5" x14ac:dyDescent="0.15">
      <c r="B43" s="250"/>
      <c r="C43" s="246"/>
      <c r="D43" s="246"/>
      <c r="E43" s="246"/>
      <c r="F43" s="246"/>
      <c r="G43" s="1234" t="s">
        <v>589</v>
      </c>
      <c r="H43" s="1233"/>
      <c r="I43" s="1233"/>
      <c r="J43" s="1233"/>
      <c r="K43" s="1233"/>
      <c r="L43" s="1233"/>
      <c r="M43" s="1233"/>
      <c r="N43" s="1233"/>
      <c r="O43" s="1232"/>
    </row>
    <row r="44" spans="2:17" ht="13.5" x14ac:dyDescent="0.15">
      <c r="B44" s="250"/>
      <c r="C44" s="246"/>
      <c r="D44" s="246"/>
      <c r="E44" s="246"/>
      <c r="F44" s="246"/>
      <c r="G44" s="1231"/>
      <c r="H44" s="1230"/>
      <c r="I44" s="1230"/>
      <c r="J44" s="1230"/>
      <c r="K44" s="1230"/>
      <c r="L44" s="1230"/>
      <c r="M44" s="1230"/>
      <c r="N44" s="1230"/>
      <c r="O44" s="1229"/>
    </row>
    <row r="45" spans="2:17" ht="13.5" x14ac:dyDescent="0.15">
      <c r="B45" s="250"/>
      <c r="C45" s="246"/>
      <c r="D45" s="246"/>
      <c r="E45" s="246"/>
      <c r="F45" s="246"/>
      <c r="G45" s="1231"/>
      <c r="H45" s="1230"/>
      <c r="I45" s="1230"/>
      <c r="J45" s="1230"/>
      <c r="K45" s="1230"/>
      <c r="L45" s="1230"/>
      <c r="M45" s="1230"/>
      <c r="N45" s="1230"/>
      <c r="O45" s="1229"/>
    </row>
    <row r="46" spans="2:17" ht="13.5" x14ac:dyDescent="0.15">
      <c r="B46" s="250"/>
      <c r="C46" s="246"/>
      <c r="D46" s="246"/>
      <c r="E46" s="246"/>
      <c r="F46" s="246"/>
      <c r="G46" s="1231"/>
      <c r="H46" s="1230"/>
      <c r="I46" s="1230"/>
      <c r="J46" s="1230"/>
      <c r="K46" s="1230"/>
      <c r="L46" s="1230"/>
      <c r="M46" s="1230"/>
      <c r="N46" s="1230"/>
      <c r="O46" s="1229"/>
    </row>
    <row r="47" spans="2:17" ht="13.5" x14ac:dyDescent="0.15">
      <c r="B47" s="250"/>
      <c r="C47" s="246"/>
      <c r="D47" s="246"/>
      <c r="E47" s="246"/>
      <c r="F47" s="246"/>
      <c r="G47" s="1228"/>
      <c r="H47" s="1227"/>
      <c r="I47" s="1227"/>
      <c r="J47" s="1227"/>
      <c r="K47" s="1227"/>
      <c r="L47" s="1227"/>
      <c r="M47" s="1227"/>
      <c r="N47" s="1227"/>
      <c r="O47" s="1226"/>
    </row>
    <row r="48" spans="2:17" ht="13.5" x14ac:dyDescent="0.15">
      <c r="B48" s="250"/>
      <c r="C48" s="246"/>
      <c r="D48" s="246"/>
      <c r="E48" s="246"/>
      <c r="F48" s="246"/>
      <c r="G48" s="246"/>
      <c r="H48" s="1248"/>
      <c r="I48" s="1248"/>
      <c r="J48" s="1248"/>
    </row>
    <row r="49" spans="1:17" ht="13.5" x14ac:dyDescent="0.15">
      <c r="B49" s="250"/>
      <c r="C49" s="246"/>
      <c r="D49" s="246"/>
      <c r="E49" s="246"/>
      <c r="F49" s="246"/>
      <c r="G49" s="245" t="s">
        <v>588</v>
      </c>
    </row>
    <row r="50" spans="1:17" ht="13.5" x14ac:dyDescent="0.15">
      <c r="B50" s="250"/>
      <c r="C50" s="246"/>
      <c r="D50" s="246"/>
      <c r="E50" s="246"/>
      <c r="F50" s="246"/>
      <c r="G50" s="1219"/>
      <c r="H50" s="1218"/>
      <c r="I50" s="1218"/>
      <c r="J50" s="1217"/>
      <c r="K50" s="1216" t="s">
        <v>545</v>
      </c>
      <c r="L50" s="1216" t="s">
        <v>546</v>
      </c>
      <c r="M50" s="1216" t="s">
        <v>547</v>
      </c>
      <c r="N50" s="1216" t="s">
        <v>548</v>
      </c>
      <c r="O50" s="1216" t="s">
        <v>549</v>
      </c>
    </row>
    <row r="51" spans="1:17" ht="13.5" x14ac:dyDescent="0.15">
      <c r="B51" s="250"/>
      <c r="C51" s="246"/>
      <c r="D51" s="246"/>
      <c r="E51" s="246"/>
      <c r="F51" s="246"/>
      <c r="G51" s="1215" t="s">
        <v>582</v>
      </c>
      <c r="H51" s="1214"/>
      <c r="I51" s="1213" t="s">
        <v>580</v>
      </c>
      <c r="J51" s="1213"/>
      <c r="K51" s="1247"/>
      <c r="L51" s="1247"/>
      <c r="M51" s="1247"/>
      <c r="N51" s="1201">
        <v>38.5</v>
      </c>
      <c r="O51" s="1247"/>
    </row>
    <row r="52" spans="1:17" ht="13.5" x14ac:dyDescent="0.15">
      <c r="B52" s="250"/>
      <c r="C52" s="246"/>
      <c r="D52" s="246"/>
      <c r="E52" s="246"/>
      <c r="F52" s="246"/>
      <c r="G52" s="1211"/>
      <c r="H52" s="1210"/>
      <c r="I52" s="1212"/>
      <c r="J52" s="1212"/>
      <c r="K52" s="1201"/>
      <c r="L52" s="1201"/>
      <c r="M52" s="1201"/>
      <c r="N52" s="1201"/>
      <c r="O52" s="1201"/>
    </row>
    <row r="53" spans="1:17" ht="13.5" x14ac:dyDescent="0.15">
      <c r="A53" s="1238"/>
      <c r="B53" s="250"/>
      <c r="C53" s="246"/>
      <c r="D53" s="246"/>
      <c r="E53" s="246"/>
      <c r="F53" s="246"/>
      <c r="G53" s="1211"/>
      <c r="H53" s="1210"/>
      <c r="I53" s="1203" t="s">
        <v>587</v>
      </c>
      <c r="J53" s="1203"/>
      <c r="K53" s="1246"/>
      <c r="L53" s="1246"/>
      <c r="M53" s="1246"/>
      <c r="N53" s="1209">
        <v>62.8</v>
      </c>
      <c r="O53" s="1246"/>
    </row>
    <row r="54" spans="1:17" ht="13.5" x14ac:dyDescent="0.15">
      <c r="A54" s="1238"/>
      <c r="B54" s="250"/>
      <c r="C54" s="246"/>
      <c r="D54" s="246"/>
      <c r="E54" s="246"/>
      <c r="F54" s="246"/>
      <c r="G54" s="1208"/>
      <c r="H54" s="1207"/>
      <c r="I54" s="1203"/>
      <c r="J54" s="1203"/>
      <c r="K54" s="1206"/>
      <c r="L54" s="1206"/>
      <c r="M54" s="1206"/>
      <c r="N54" s="1206"/>
      <c r="O54" s="1206"/>
    </row>
    <row r="55" spans="1:17" ht="13.5" x14ac:dyDescent="0.15">
      <c r="A55" s="1238"/>
      <c r="B55" s="250"/>
      <c r="C55" s="246"/>
      <c r="D55" s="246"/>
      <c r="E55" s="246"/>
      <c r="F55" s="246"/>
      <c r="G55" s="1205" t="s">
        <v>581</v>
      </c>
      <c r="H55" s="1204"/>
      <c r="I55" s="1203" t="s">
        <v>580</v>
      </c>
      <c r="J55" s="1203"/>
      <c r="K55" s="1247"/>
      <c r="L55" s="1247"/>
      <c r="M55" s="1247"/>
      <c r="N55" s="1201">
        <v>15.8</v>
      </c>
      <c r="O55" s="1247"/>
    </row>
    <row r="56" spans="1:17" ht="13.5" x14ac:dyDescent="0.15">
      <c r="A56" s="1238"/>
      <c r="B56" s="250"/>
      <c r="C56" s="246"/>
      <c r="D56" s="246"/>
      <c r="E56" s="246"/>
      <c r="F56" s="246"/>
      <c r="G56" s="1200"/>
      <c r="H56" s="1199"/>
      <c r="I56" s="1203"/>
      <c r="J56" s="1203"/>
      <c r="K56" s="1201"/>
      <c r="L56" s="1201"/>
      <c r="M56" s="1201"/>
      <c r="N56" s="1201"/>
      <c r="O56" s="1201"/>
    </row>
    <row r="57" spans="1:17" s="1238" customFormat="1" ht="13.5" x14ac:dyDescent="0.15">
      <c r="B57" s="1239"/>
      <c r="C57" s="1235"/>
      <c r="D57" s="1235"/>
      <c r="E57" s="1235"/>
      <c r="F57" s="1235"/>
      <c r="G57" s="1200"/>
      <c r="H57" s="1199"/>
      <c r="I57" s="1195" t="s">
        <v>587</v>
      </c>
      <c r="J57" s="1195"/>
      <c r="K57" s="1246"/>
      <c r="L57" s="1246"/>
      <c r="M57" s="1246"/>
      <c r="N57" s="1209">
        <v>54.5</v>
      </c>
      <c r="O57" s="1246"/>
      <c r="P57" s="1244"/>
      <c r="Q57" s="1239"/>
    </row>
    <row r="58" spans="1:17" s="1238" customFormat="1" ht="13.5" x14ac:dyDescent="0.15">
      <c r="A58" s="245"/>
      <c r="B58" s="1239"/>
      <c r="C58" s="1235"/>
      <c r="D58" s="1235"/>
      <c r="E58" s="1235"/>
      <c r="F58" s="1235"/>
      <c r="G58" s="1197"/>
      <c r="H58" s="1196"/>
      <c r="I58" s="1195"/>
      <c r="J58" s="1195"/>
      <c r="K58" s="1206"/>
      <c r="L58" s="1206"/>
      <c r="M58" s="1206"/>
      <c r="N58" s="1206"/>
      <c r="O58" s="1206"/>
      <c r="P58" s="1244"/>
      <c r="Q58" s="1239"/>
    </row>
    <row r="59" spans="1:17" s="1238" customFormat="1" ht="13.5" x14ac:dyDescent="0.15">
      <c r="A59" s="245"/>
      <c r="B59" s="1239"/>
      <c r="C59" s="1235"/>
      <c r="D59" s="1235"/>
      <c r="E59" s="1235"/>
      <c r="F59" s="1235"/>
      <c r="G59" s="1235"/>
      <c r="H59" s="1235"/>
      <c r="I59" s="1235"/>
      <c r="J59" s="1235"/>
      <c r="K59" s="1245"/>
      <c r="L59" s="1245"/>
      <c r="M59" s="1245"/>
      <c r="N59" s="1245"/>
      <c r="O59" s="1245"/>
      <c r="P59" s="1244"/>
      <c r="Q59" s="1239"/>
    </row>
    <row r="60" spans="1:17" s="1238" customFormat="1" ht="13.5" x14ac:dyDescent="0.15">
      <c r="A60" s="245"/>
      <c r="B60" s="1239"/>
      <c r="C60" s="1235"/>
      <c r="D60" s="1235"/>
      <c r="E60" s="1235"/>
      <c r="F60" s="1235"/>
      <c r="G60" s="1235"/>
      <c r="H60" s="1235"/>
      <c r="I60" s="1235"/>
      <c r="J60" s="1235"/>
      <c r="K60" s="1245"/>
      <c r="L60" s="1245"/>
      <c r="M60" s="1245"/>
      <c r="N60" s="1245"/>
      <c r="O60" s="1245"/>
      <c r="P60" s="1244"/>
      <c r="Q60" s="1239"/>
    </row>
    <row r="61" spans="1:17" s="1238" customFormat="1" ht="13.5" x14ac:dyDescent="0.15">
      <c r="A61" s="245"/>
      <c r="B61" s="1243"/>
      <c r="C61" s="1242"/>
      <c r="D61" s="1242"/>
      <c r="E61" s="1242"/>
      <c r="F61" s="1242"/>
      <c r="G61" s="1242"/>
      <c r="H61" s="1242"/>
      <c r="I61" s="1242"/>
      <c r="J61" s="1242"/>
      <c r="K61" s="1242"/>
      <c r="L61" s="1242"/>
      <c r="M61" s="1241"/>
      <c r="N61" s="1241"/>
      <c r="O61" s="1241"/>
      <c r="P61" s="1240"/>
      <c r="Q61" s="1239"/>
    </row>
    <row r="62" spans="1:17" ht="13.5" x14ac:dyDescent="0.15">
      <c r="B62" s="1237"/>
      <c r="C62" s="1237"/>
      <c r="D62" s="1237"/>
      <c r="E62" s="1237"/>
      <c r="F62" s="1237"/>
      <c r="G62" s="1237"/>
      <c r="H62" s="1237"/>
      <c r="I62" s="1237"/>
      <c r="J62" s="1237"/>
      <c r="K62" s="1237"/>
      <c r="L62" s="1237"/>
      <c r="M62" s="1237"/>
      <c r="N62" s="1237"/>
      <c r="O62" s="1237"/>
      <c r="P62" s="1237"/>
      <c r="Q62" s="246"/>
    </row>
    <row r="63" spans="1:17" ht="17.25" x14ac:dyDescent="0.15">
      <c r="B63" s="309" t="s">
        <v>586</v>
      </c>
      <c r="C63" s="246"/>
      <c r="D63" s="246"/>
      <c r="E63" s="246"/>
      <c r="F63" s="246"/>
      <c r="G63" s="246"/>
      <c r="H63" s="246"/>
      <c r="I63" s="246"/>
      <c r="J63" s="246"/>
      <c r="K63" s="246"/>
      <c r="L63" s="246"/>
      <c r="M63" s="246"/>
      <c r="N63" s="246"/>
      <c r="O63" s="246"/>
    </row>
    <row r="64" spans="1:17" ht="13.5" x14ac:dyDescent="0.15">
      <c r="B64" s="250"/>
      <c r="C64" s="246"/>
      <c r="D64" s="246"/>
      <c r="E64" s="246"/>
      <c r="F64" s="246"/>
      <c r="G64" s="1236" t="s">
        <v>585</v>
      </c>
      <c r="I64" s="1235"/>
      <c r="J64" s="1235"/>
      <c r="K64" s="1235"/>
      <c r="L64" s="246"/>
      <c r="M64" s="246"/>
      <c r="N64" s="246"/>
      <c r="O64" s="246"/>
    </row>
    <row r="65" spans="2:30" ht="13.5" x14ac:dyDescent="0.15">
      <c r="B65" s="250"/>
      <c r="C65" s="246"/>
      <c r="D65" s="246"/>
      <c r="E65" s="246"/>
      <c r="F65" s="246"/>
      <c r="G65" s="1234" t="s">
        <v>584</v>
      </c>
      <c r="H65" s="1233"/>
      <c r="I65" s="1233"/>
      <c r="J65" s="1233"/>
      <c r="K65" s="1233"/>
      <c r="L65" s="1233"/>
      <c r="M65" s="1233"/>
      <c r="N65" s="1233"/>
      <c r="O65" s="1232"/>
    </row>
    <row r="66" spans="2:30" ht="13.5" x14ac:dyDescent="0.15">
      <c r="B66" s="250"/>
      <c r="C66" s="246"/>
      <c r="D66" s="246"/>
      <c r="E66" s="246"/>
      <c r="F66" s="246"/>
      <c r="G66" s="1231"/>
      <c r="H66" s="1230"/>
      <c r="I66" s="1230"/>
      <c r="J66" s="1230"/>
      <c r="K66" s="1230"/>
      <c r="L66" s="1230"/>
      <c r="M66" s="1230"/>
      <c r="N66" s="1230"/>
      <c r="O66" s="1229"/>
    </row>
    <row r="67" spans="2:30" ht="13.5" x14ac:dyDescent="0.15">
      <c r="B67" s="250"/>
      <c r="C67" s="246"/>
      <c r="D67" s="246"/>
      <c r="E67" s="246"/>
      <c r="F67" s="246"/>
      <c r="G67" s="1231"/>
      <c r="H67" s="1230"/>
      <c r="I67" s="1230"/>
      <c r="J67" s="1230"/>
      <c r="K67" s="1230"/>
      <c r="L67" s="1230"/>
      <c r="M67" s="1230"/>
      <c r="N67" s="1230"/>
      <c r="O67" s="1229"/>
    </row>
    <row r="68" spans="2:30" ht="13.5" x14ac:dyDescent="0.15">
      <c r="B68" s="250"/>
      <c r="C68" s="246"/>
      <c r="D68" s="246"/>
      <c r="E68" s="246"/>
      <c r="F68" s="246"/>
      <c r="G68" s="1231"/>
      <c r="H68" s="1230"/>
      <c r="I68" s="1230"/>
      <c r="J68" s="1230"/>
      <c r="K68" s="1230"/>
      <c r="L68" s="1230"/>
      <c r="M68" s="1230"/>
      <c r="N68" s="1230"/>
      <c r="O68" s="1229"/>
    </row>
    <row r="69" spans="2:30" ht="13.5" x14ac:dyDescent="0.15">
      <c r="B69" s="250"/>
      <c r="C69" s="246"/>
      <c r="D69" s="246"/>
      <c r="E69" s="246"/>
      <c r="F69" s="246"/>
      <c r="G69" s="1228"/>
      <c r="H69" s="1227"/>
      <c r="I69" s="1227"/>
      <c r="J69" s="1227"/>
      <c r="K69" s="1227"/>
      <c r="L69" s="1227"/>
      <c r="M69" s="1227"/>
      <c r="N69" s="1227"/>
      <c r="O69" s="1226"/>
    </row>
    <row r="70" spans="2:30" ht="13.5" x14ac:dyDescent="0.15">
      <c r="B70" s="250"/>
      <c r="C70" s="246"/>
      <c r="D70" s="246"/>
      <c r="E70" s="246"/>
      <c r="F70" s="246"/>
      <c r="G70" s="246"/>
      <c r="H70" s="1225"/>
      <c r="I70" s="1225"/>
      <c r="J70" s="1222"/>
      <c r="K70" s="1222"/>
      <c r="L70" s="1221"/>
      <c r="M70" s="1222"/>
      <c r="N70" s="1221"/>
      <c r="O70" s="1220"/>
    </row>
    <row r="71" spans="2:30" ht="13.5" x14ac:dyDescent="0.15">
      <c r="B71" s="250"/>
      <c r="C71" s="246"/>
      <c r="D71" s="246"/>
      <c r="E71" s="246"/>
      <c r="F71" s="246"/>
      <c r="G71" s="1224" t="s">
        <v>583</v>
      </c>
      <c r="I71" s="1223"/>
      <c r="J71" s="1222"/>
      <c r="K71" s="1222"/>
      <c r="L71" s="1221"/>
      <c r="M71" s="1222"/>
      <c r="N71" s="1221"/>
      <c r="O71" s="1220"/>
    </row>
    <row r="72" spans="2:30" ht="13.5" x14ac:dyDescent="0.15">
      <c r="B72" s="250"/>
      <c r="C72" s="246"/>
      <c r="D72" s="246"/>
      <c r="E72" s="246"/>
      <c r="F72" s="246"/>
      <c r="G72" s="1219"/>
      <c r="H72" s="1218"/>
      <c r="I72" s="1218"/>
      <c r="J72" s="1217"/>
      <c r="K72" s="1216" t="s">
        <v>545</v>
      </c>
      <c r="L72" s="1216" t="s">
        <v>546</v>
      </c>
      <c r="M72" s="1216" t="s">
        <v>547</v>
      </c>
      <c r="N72" s="1216" t="s">
        <v>548</v>
      </c>
      <c r="O72" s="1216" t="s">
        <v>549</v>
      </c>
    </row>
    <row r="73" spans="2:30" ht="13.5" x14ac:dyDescent="0.15">
      <c r="B73" s="250"/>
      <c r="C73" s="246"/>
      <c r="D73" s="246"/>
      <c r="E73" s="246"/>
      <c r="F73" s="246"/>
      <c r="G73" s="1215" t="s">
        <v>582</v>
      </c>
      <c r="H73" s="1214"/>
      <c r="I73" s="1213" t="s">
        <v>580</v>
      </c>
      <c r="J73" s="1213"/>
      <c r="K73" s="1202">
        <v>63.1</v>
      </c>
      <c r="L73" s="1202">
        <v>58.6</v>
      </c>
      <c r="M73" s="1201">
        <v>50.2</v>
      </c>
      <c r="N73" s="1201">
        <v>38.5</v>
      </c>
      <c r="O73" s="1201">
        <v>35.5</v>
      </c>
      <c r="S73" s="245">
        <v>9.9</v>
      </c>
    </row>
    <row r="74" spans="2:30" ht="13.5" x14ac:dyDescent="0.15">
      <c r="B74" s="250"/>
      <c r="C74" s="246"/>
      <c r="D74" s="246"/>
      <c r="E74" s="246"/>
      <c r="F74" s="246"/>
      <c r="G74" s="1211"/>
      <c r="H74" s="1210"/>
      <c r="I74" s="1212"/>
      <c r="J74" s="1212"/>
      <c r="K74" s="1202"/>
      <c r="L74" s="1202"/>
      <c r="M74" s="1201"/>
      <c r="N74" s="1201"/>
      <c r="O74" s="1201"/>
    </row>
    <row r="75" spans="2:30" ht="13.5" x14ac:dyDescent="0.15">
      <c r="B75" s="250"/>
      <c r="C75" s="246"/>
      <c r="D75" s="246"/>
      <c r="E75" s="246"/>
      <c r="F75" s="246"/>
      <c r="G75" s="1211"/>
      <c r="H75" s="1210"/>
      <c r="I75" s="1203" t="s">
        <v>579</v>
      </c>
      <c r="J75" s="1203"/>
      <c r="K75" s="1209">
        <v>9.4</v>
      </c>
      <c r="L75" s="1209">
        <v>9</v>
      </c>
      <c r="M75" s="1209">
        <v>8.4</v>
      </c>
      <c r="N75" s="1209">
        <v>7.7</v>
      </c>
      <c r="O75" s="1209">
        <v>7</v>
      </c>
      <c r="U75" s="245">
        <v>81.2</v>
      </c>
      <c r="W75" s="245">
        <v>87.2</v>
      </c>
      <c r="Y75" s="245">
        <v>99.8</v>
      </c>
      <c r="AA75" s="245">
        <v>109.5</v>
      </c>
      <c r="AC75" s="245">
        <v>115.2</v>
      </c>
    </row>
    <row r="76" spans="2:30" ht="13.5" x14ac:dyDescent="0.15">
      <c r="B76" s="250"/>
      <c r="C76" s="246"/>
      <c r="D76" s="246"/>
      <c r="E76" s="246"/>
      <c r="F76" s="246"/>
      <c r="G76" s="1208"/>
      <c r="H76" s="1207"/>
      <c r="I76" s="1203"/>
      <c r="J76" s="1203"/>
      <c r="K76" s="1206"/>
      <c r="L76" s="1206"/>
      <c r="M76" s="1206"/>
      <c r="N76" s="1206"/>
      <c r="O76" s="1206"/>
    </row>
    <row r="77" spans="2:30" ht="13.5" x14ac:dyDescent="0.15">
      <c r="B77" s="250"/>
      <c r="C77" s="246"/>
      <c r="D77" s="246"/>
      <c r="E77" s="246"/>
      <c r="F77" s="246"/>
      <c r="G77" s="1205" t="s">
        <v>581</v>
      </c>
      <c r="H77" s="1204"/>
      <c r="I77" s="1203" t="s">
        <v>580</v>
      </c>
      <c r="J77" s="1203"/>
      <c r="K77" s="1202">
        <v>46.1</v>
      </c>
      <c r="L77" s="1202">
        <v>37.6</v>
      </c>
      <c r="M77" s="1201">
        <v>33.799999999999997</v>
      </c>
      <c r="N77" s="1201">
        <v>15.8</v>
      </c>
      <c r="O77" s="1201">
        <v>6.5</v>
      </c>
      <c r="R77" s="245">
        <v>12.3</v>
      </c>
      <c r="T77" s="245">
        <v>11.1</v>
      </c>
    </row>
    <row r="78" spans="2:30" ht="13.5" x14ac:dyDescent="0.15">
      <c r="B78" s="250"/>
      <c r="C78" s="246"/>
      <c r="D78" s="246"/>
      <c r="E78" s="246"/>
      <c r="F78" s="246"/>
      <c r="G78" s="1200"/>
      <c r="H78" s="1199"/>
      <c r="I78" s="1203"/>
      <c r="J78" s="1203"/>
      <c r="K78" s="1202"/>
      <c r="L78" s="1202"/>
      <c r="M78" s="1201"/>
      <c r="N78" s="1201"/>
      <c r="O78" s="1201"/>
    </row>
    <row r="79" spans="2:30" ht="13.5" x14ac:dyDescent="0.15">
      <c r="B79" s="250"/>
      <c r="C79" s="246"/>
      <c r="D79" s="246"/>
      <c r="E79" s="246"/>
      <c r="F79" s="246"/>
      <c r="G79" s="1200"/>
      <c r="H79" s="1199"/>
      <c r="I79" s="1198" t="s">
        <v>579</v>
      </c>
      <c r="J79" s="1195"/>
      <c r="K79" s="1194">
        <v>8.5</v>
      </c>
      <c r="L79" s="1194">
        <v>7.9</v>
      </c>
      <c r="M79" s="1194">
        <v>7.1</v>
      </c>
      <c r="N79" s="1194">
        <v>6.2</v>
      </c>
      <c r="O79" s="1194">
        <v>5.9</v>
      </c>
      <c r="V79" s="245">
        <v>53.5</v>
      </c>
      <c r="X79" s="245">
        <v>48.2</v>
      </c>
      <c r="Z79" s="245">
        <v>34.200000000000003</v>
      </c>
      <c r="AB79" s="245">
        <v>30.3</v>
      </c>
      <c r="AD79" s="245">
        <v>28.9</v>
      </c>
    </row>
    <row r="80" spans="2:30" ht="13.5" x14ac:dyDescent="0.15">
      <c r="B80" s="250"/>
      <c r="C80" s="246"/>
      <c r="D80" s="246"/>
      <c r="E80" s="246"/>
      <c r="F80" s="246"/>
      <c r="G80" s="1197"/>
      <c r="H80" s="1196"/>
      <c r="I80" s="1195"/>
      <c r="J80" s="1195"/>
      <c r="K80" s="1194"/>
      <c r="L80" s="1194"/>
      <c r="M80" s="1194"/>
      <c r="N80" s="1194"/>
      <c r="O80" s="1194"/>
    </row>
    <row r="81" spans="2:17" ht="13.5" x14ac:dyDescent="0.15">
      <c r="B81" s="250"/>
      <c r="C81" s="246"/>
      <c r="D81" s="246"/>
      <c r="E81" s="246"/>
      <c r="F81" s="246"/>
      <c r="G81" s="246"/>
      <c r="H81" s="246"/>
      <c r="I81" s="246"/>
      <c r="J81" s="246"/>
      <c r="K81" s="1193"/>
      <c r="L81" s="246"/>
      <c r="M81" s="246"/>
      <c r="N81" s="246"/>
      <c r="O81" s="246"/>
    </row>
    <row r="82" spans="2:17" ht="17.25" x14ac:dyDescent="0.15">
      <c r="B82" s="250"/>
      <c r="C82" s="246"/>
      <c r="D82" s="246"/>
      <c r="E82" s="246"/>
      <c r="F82" s="246"/>
      <c r="G82" s="246"/>
      <c r="H82" s="246"/>
      <c r="I82" s="246"/>
      <c r="J82" s="246"/>
      <c r="K82" s="1192"/>
      <c r="L82" s="1192"/>
      <c r="M82" s="1192"/>
      <c r="N82" s="1192"/>
      <c r="O82" s="119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1191"/>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544</v>
      </c>
      <c r="G2" s="113"/>
      <c r="H2" s="114"/>
    </row>
    <row r="3" spans="1:8" x14ac:dyDescent="0.15">
      <c r="A3" s="110" t="s">
        <v>537</v>
      </c>
      <c r="B3" s="115"/>
      <c r="C3" s="116"/>
      <c r="D3" s="117">
        <v>37708</v>
      </c>
      <c r="E3" s="118"/>
      <c r="F3" s="119">
        <v>43493</v>
      </c>
      <c r="G3" s="120"/>
      <c r="H3" s="121"/>
    </row>
    <row r="4" spans="1:8" x14ac:dyDescent="0.15">
      <c r="A4" s="122"/>
      <c r="B4" s="123"/>
      <c r="C4" s="124"/>
      <c r="D4" s="125">
        <v>24325</v>
      </c>
      <c r="E4" s="126"/>
      <c r="F4" s="127">
        <v>23254</v>
      </c>
      <c r="G4" s="128"/>
      <c r="H4" s="129"/>
    </row>
    <row r="5" spans="1:8" x14ac:dyDescent="0.15">
      <c r="A5" s="110" t="s">
        <v>539</v>
      </c>
      <c r="B5" s="115"/>
      <c r="C5" s="116"/>
      <c r="D5" s="117">
        <v>51910</v>
      </c>
      <c r="E5" s="118"/>
      <c r="F5" s="119">
        <v>50840</v>
      </c>
      <c r="G5" s="120"/>
      <c r="H5" s="121"/>
    </row>
    <row r="6" spans="1:8" x14ac:dyDescent="0.15">
      <c r="A6" s="122"/>
      <c r="B6" s="123"/>
      <c r="C6" s="124"/>
      <c r="D6" s="125">
        <v>29883</v>
      </c>
      <c r="E6" s="126"/>
      <c r="F6" s="127">
        <v>25367</v>
      </c>
      <c r="G6" s="128"/>
      <c r="H6" s="129"/>
    </row>
    <row r="7" spans="1:8" x14ac:dyDescent="0.15">
      <c r="A7" s="110" t="s">
        <v>540</v>
      </c>
      <c r="B7" s="115"/>
      <c r="C7" s="116"/>
      <c r="D7" s="117">
        <v>66357</v>
      </c>
      <c r="E7" s="118"/>
      <c r="F7" s="119">
        <v>53605</v>
      </c>
      <c r="G7" s="120"/>
      <c r="H7" s="121"/>
    </row>
    <row r="8" spans="1:8" x14ac:dyDescent="0.15">
      <c r="A8" s="122"/>
      <c r="B8" s="123"/>
      <c r="C8" s="124"/>
      <c r="D8" s="125">
        <v>40584</v>
      </c>
      <c r="E8" s="126"/>
      <c r="F8" s="127">
        <v>28343</v>
      </c>
      <c r="G8" s="128"/>
      <c r="H8" s="129"/>
    </row>
    <row r="9" spans="1:8" x14ac:dyDescent="0.15">
      <c r="A9" s="110" t="s">
        <v>541</v>
      </c>
      <c r="B9" s="115"/>
      <c r="C9" s="116"/>
      <c r="D9" s="117">
        <v>41391</v>
      </c>
      <c r="E9" s="118"/>
      <c r="F9" s="119">
        <v>46440</v>
      </c>
      <c r="G9" s="120"/>
      <c r="H9" s="121"/>
    </row>
    <row r="10" spans="1:8" x14ac:dyDescent="0.15">
      <c r="A10" s="122"/>
      <c r="B10" s="123"/>
      <c r="C10" s="124"/>
      <c r="D10" s="125">
        <v>29397</v>
      </c>
      <c r="E10" s="126"/>
      <c r="F10" s="127">
        <v>27658</v>
      </c>
      <c r="G10" s="128"/>
      <c r="H10" s="129"/>
    </row>
    <row r="11" spans="1:8" x14ac:dyDescent="0.15">
      <c r="A11" s="110" t="s">
        <v>542</v>
      </c>
      <c r="B11" s="115"/>
      <c r="C11" s="116"/>
      <c r="D11" s="117">
        <v>46431</v>
      </c>
      <c r="E11" s="118"/>
      <c r="F11" s="119">
        <v>63257</v>
      </c>
      <c r="G11" s="120"/>
      <c r="H11" s="121"/>
    </row>
    <row r="12" spans="1:8" x14ac:dyDescent="0.15">
      <c r="A12" s="122"/>
      <c r="B12" s="123"/>
      <c r="C12" s="130"/>
      <c r="D12" s="125">
        <v>26050</v>
      </c>
      <c r="E12" s="126"/>
      <c r="F12" s="127">
        <v>27259</v>
      </c>
      <c r="G12" s="128"/>
      <c r="H12" s="129"/>
    </row>
    <row r="13" spans="1:8" x14ac:dyDescent="0.15">
      <c r="A13" s="110"/>
      <c r="B13" s="115"/>
      <c r="C13" s="131"/>
      <c r="D13" s="132">
        <v>48759</v>
      </c>
      <c r="E13" s="133"/>
      <c r="F13" s="134">
        <v>51527</v>
      </c>
      <c r="G13" s="135"/>
      <c r="H13" s="121"/>
    </row>
    <row r="14" spans="1:8" x14ac:dyDescent="0.15">
      <c r="A14" s="122"/>
      <c r="B14" s="123"/>
      <c r="C14" s="124"/>
      <c r="D14" s="125">
        <v>30048</v>
      </c>
      <c r="E14" s="126"/>
      <c r="F14" s="127">
        <v>26376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0.57999999999999996</v>
      </c>
      <c r="C19" s="136">
        <f>ROUND(VALUE(SUBSTITUTE(実質収支比率等に係る経年分析!G$48,"▲","-")),2)</f>
        <v>2.64</v>
      </c>
      <c r="D19" s="136">
        <f>ROUND(VALUE(SUBSTITUTE(実質収支比率等に係る経年分析!H$48,"▲","-")),2)</f>
        <v>2.2799999999999998</v>
      </c>
      <c r="E19" s="136">
        <f>ROUND(VALUE(SUBSTITUTE(実質収支比率等に係る経年分析!I$48,"▲","-")),2)</f>
        <v>2.73</v>
      </c>
      <c r="F19" s="136">
        <f>ROUND(VALUE(SUBSTITUTE(実質収支比率等に係る経年分析!J$48,"▲","-")),2)</f>
        <v>1.62</v>
      </c>
    </row>
    <row r="20" spans="1:11" x14ac:dyDescent="0.15">
      <c r="A20" s="136" t="s">
        <v>43</v>
      </c>
      <c r="B20" s="136">
        <f>ROUND(VALUE(SUBSTITUTE(実質収支比率等に係る経年分析!F$47,"▲","-")),2)</f>
        <v>11.45</v>
      </c>
      <c r="C20" s="136">
        <f>ROUND(VALUE(SUBSTITUTE(実質収支比率等に係る経年分析!G$47,"▲","-")),2)</f>
        <v>11.73</v>
      </c>
      <c r="D20" s="136">
        <f>ROUND(VALUE(SUBSTITUTE(実質収支比率等に係る経年分析!H$47,"▲","-")),2)</f>
        <v>13.1</v>
      </c>
      <c r="E20" s="136">
        <f>ROUND(VALUE(SUBSTITUTE(実質収支比率等に係る経年分析!I$47,"▲","-")),2)</f>
        <v>14.32</v>
      </c>
      <c r="F20" s="136">
        <f>ROUND(VALUE(SUBSTITUTE(実質収支比率等に係る経年分析!J$47,"▲","-")),2)</f>
        <v>13.78</v>
      </c>
    </row>
    <row r="21" spans="1:11" x14ac:dyDescent="0.15">
      <c r="A21" s="136" t="s">
        <v>44</v>
      </c>
      <c r="B21" s="136">
        <f>IF(ISNUMBER(VALUE(SUBSTITUTE(実質収支比率等に係る経年分析!F$49,"▲","-"))),ROUND(VALUE(SUBSTITUTE(実質収支比率等に係る経年分析!F$49,"▲","-")),2),NA())</f>
        <v>-0.86</v>
      </c>
      <c r="C21" s="136">
        <f>IF(ISNUMBER(VALUE(SUBSTITUTE(実質収支比率等に係る経年分析!G$49,"▲","-"))),ROUND(VALUE(SUBSTITUTE(実質収支比率等に係る経年分析!G$49,"▲","-")),2),NA())</f>
        <v>2.5299999999999998</v>
      </c>
      <c r="D21" s="136">
        <f>IF(ISNUMBER(VALUE(SUBSTITUTE(実質収支比率等に係る経年分析!H$49,"▲","-"))),ROUND(VALUE(SUBSTITUTE(実質収支比率等に係る経年分析!H$49,"▲","-")),2),NA())</f>
        <v>0.91</v>
      </c>
      <c r="E21" s="136">
        <f>IF(ISNUMBER(VALUE(SUBSTITUTE(実質収支比率等に係る経年分析!I$49,"▲","-"))),ROUND(VALUE(SUBSTITUTE(実質収支比率等に係る経年分析!I$49,"▲","-")),2),NA())</f>
        <v>1.65</v>
      </c>
      <c r="F21" s="136">
        <f>IF(ISNUMBER(VALUE(SUBSTITUTE(実質収支比率等に係る経年分析!J$49,"▲","-"))),ROUND(VALUE(SUBSTITUTE(実質収支比率等に係る経年分析!J$49,"▲","-")),2),NA())</f>
        <v>-1.65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港湾事業特別会計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0.57999999999999996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0.98</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1.0900000000000001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1.1599999999999999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0.56000000000000005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7.79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8.69</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15.97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6208</v>
      </c>
      <c r="E42" s="138"/>
      <c r="F42" s="138"/>
      <c r="G42" s="138">
        <f>'実質公債費比率（分子）の構造'!L$52</f>
        <v>6259</v>
      </c>
      <c r="H42" s="138"/>
      <c r="I42" s="138"/>
      <c r="J42" s="138">
        <f>'実質公債費比率（分子）の構造'!M$52</f>
        <v>6426</v>
      </c>
      <c r="K42" s="138"/>
      <c r="L42" s="138"/>
      <c r="M42" s="138">
        <f>'実質公債費比率（分子）の構造'!N$52</f>
        <v>6194</v>
      </c>
      <c r="N42" s="138"/>
      <c r="O42" s="138"/>
      <c r="P42" s="138">
        <f>'実質公債費比率（分子）の構造'!O$52</f>
        <v>6200</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4</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1311</v>
      </c>
      <c r="C46" s="138"/>
      <c r="D46" s="138"/>
      <c r="E46" s="138">
        <f>'実質公債費比率（分子）の構造'!L$48</f>
        <v>1324</v>
      </c>
      <c r="F46" s="138"/>
      <c r="G46" s="138"/>
      <c r="H46" s="138">
        <f>'実質公債費比率（分子）の構造'!M$48</f>
        <v>1253</v>
      </c>
      <c r="I46" s="138"/>
      <c r="J46" s="138"/>
      <c r="K46" s="138">
        <f>'実質公債費比率（分子）の構造'!N$48</f>
        <v>1186</v>
      </c>
      <c r="L46" s="138"/>
      <c r="M46" s="138"/>
      <c r="N46" s="138">
        <f>'実質公債費比率（分子）の構造'!O$48</f>
        <v>1155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7651</v>
      </c>
      <c r="C49" s="138"/>
      <c r="D49" s="138"/>
      <c r="E49" s="138">
        <f>'実質公債費比率（分子）の構造'!L$45</f>
        <v>7652</v>
      </c>
      <c r="F49" s="138"/>
      <c r="G49" s="138"/>
      <c r="H49" s="138">
        <f>'実質公債費比率（分子）の構造'!M$45</f>
        <v>7565</v>
      </c>
      <c r="I49" s="138"/>
      <c r="J49" s="138"/>
      <c r="K49" s="138">
        <f>'実質公債費比率（分子）の構造'!N$45</f>
        <v>7132</v>
      </c>
      <c r="L49" s="138"/>
      <c r="M49" s="138"/>
      <c r="N49" s="138">
        <f>'実質公債費比率（分子）の構造'!O$45</f>
        <v>7033</v>
      </c>
      <c r="O49" s="138"/>
      <c r="P49" s="138"/>
    </row>
    <row r="50" spans="1:16" x14ac:dyDescent="0.15">
      <c r="A50" s="138" t="s">
        <v>59</v>
      </c>
      <c r="B50" s="138" t="e">
        <f>NA()</f>
        <v>#N/A</v>
      </c>
      <c r="C50" s="138">
        <f>IF(ISNUMBER('実質公債費比率（分子）の構造'!K$53),'実質公債費比率（分子）の構造'!K$53,NA())</f>
        <v>2758</v>
      </c>
      <c r="D50" s="138" t="e">
        <f>NA()</f>
        <v>#N/A</v>
      </c>
      <c r="E50" s="138" t="e">
        <f>NA()</f>
        <v>#N/A</v>
      </c>
      <c r="F50" s="138">
        <f>IF(ISNUMBER('実質公債費比率（分子）の構造'!L$53),'実質公債費比率（分子）の構造'!L$53,NA())</f>
        <v>2717</v>
      </c>
      <c r="G50" s="138" t="e">
        <f>NA()</f>
        <v>#N/A</v>
      </c>
      <c r="H50" s="138" t="e">
        <f>NA()</f>
        <v>#N/A</v>
      </c>
      <c r="I50" s="138">
        <f>IF(ISNUMBER('実質公債費比率（分子）の構造'!M$53),'実質公債費比率（分子）の構造'!M$53,NA())</f>
        <v>2392</v>
      </c>
      <c r="J50" s="138" t="e">
        <f>NA()</f>
        <v>#N/A</v>
      </c>
      <c r="K50" s="138" t="e">
        <f>NA()</f>
        <v>#N/A</v>
      </c>
      <c r="L50" s="138">
        <f>IF(ISNUMBER('実質公債費比率（分子）の構造'!N$53),'実質公債費比率（分子）の構造'!N$53,NA())</f>
        <v>2124</v>
      </c>
      <c r="M50" s="138" t="e">
        <f>NA()</f>
        <v>#N/A</v>
      </c>
      <c r="N50" s="138" t="e">
        <f>NA()</f>
        <v>#N/A</v>
      </c>
      <c r="O50" s="138">
        <f>IF(ISNUMBER('実質公債費比率（分子）の構造'!O$53),'実質公債費比率（分子）の構造'!O$53,NA())</f>
        <v>1988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50499</v>
      </c>
      <c r="E56" s="137"/>
      <c r="F56" s="137"/>
      <c r="G56" s="137">
        <f>'将来負担比率（分子）の構造'!J$52</f>
        <v>51681</v>
      </c>
      <c r="H56" s="137"/>
      <c r="I56" s="137"/>
      <c r="J56" s="137">
        <f>'将来負担比率（分子）の構造'!K$52</f>
        <v>53891</v>
      </c>
      <c r="K56" s="137"/>
      <c r="L56" s="137"/>
      <c r="M56" s="137">
        <f>'将来負担比率（分子）の構造'!L$52</f>
        <v>54210</v>
      </c>
      <c r="N56" s="137"/>
      <c r="O56" s="137"/>
      <c r="P56" s="137">
        <f>'将来負担比率（分子）の構造'!M$52</f>
        <v>53734</v>
      </c>
    </row>
    <row r="57" spans="1:16" x14ac:dyDescent="0.15">
      <c r="A57" s="137" t="s">
        <v>36</v>
      </c>
      <c r="B57" s="137"/>
      <c r="C57" s="137"/>
      <c r="D57" s="137">
        <f>'将来負担比率（分子）の構造'!I$51</f>
        <v>13818</v>
      </c>
      <c r="E57" s="137"/>
      <c r="F57" s="137"/>
      <c r="G57" s="137">
        <f>'将来負担比率（分子）の構造'!J$51</f>
        <v>12688</v>
      </c>
      <c r="H57" s="137"/>
      <c r="I57" s="137"/>
      <c r="J57" s="137">
        <f>'将来負担比率（分子）の構造'!K$51</f>
        <v>12048</v>
      </c>
      <c r="K57" s="137"/>
      <c r="L57" s="137"/>
      <c r="M57" s="137">
        <f>'将来負担比率（分子）の構造'!L$51</f>
        <v>11980</v>
      </c>
      <c r="N57" s="137"/>
      <c r="O57" s="137"/>
      <c r="P57" s="137">
        <f>'将来負担比率（分子）の構造'!M$51</f>
        <v>11996</v>
      </c>
    </row>
    <row r="58" spans="1:16" x14ac:dyDescent="0.15">
      <c r="A58" s="137" t="s">
        <v>35</v>
      </c>
      <c r="B58" s="137"/>
      <c r="C58" s="137"/>
      <c r="D58" s="137">
        <f>'将来負担比率（分子）の構造'!I$50</f>
        <v>11808</v>
      </c>
      <c r="E58" s="137"/>
      <c r="F58" s="137"/>
      <c r="G58" s="137">
        <f>'将来負担比率（分子）の構造'!J$50</f>
        <v>12325</v>
      </c>
      <c r="H58" s="137"/>
      <c r="I58" s="137"/>
      <c r="J58" s="137">
        <f>'将来負担比率（分子）の構造'!K$50</f>
        <v>13678</v>
      </c>
      <c r="K58" s="137"/>
      <c r="L58" s="137"/>
      <c r="M58" s="137">
        <f>'将来負担比率（分子）の構造'!L$50</f>
        <v>15342</v>
      </c>
      <c r="N58" s="137"/>
      <c r="O58" s="137"/>
      <c r="P58" s="137">
        <f>'将来負担比率（分子）の構造'!M$50</f>
        <v>14823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12081</v>
      </c>
      <c r="C62" s="137"/>
      <c r="D62" s="137"/>
      <c r="E62" s="137">
        <f>'将来負担比率（分子）の構造'!J$45</f>
        <v>12001</v>
      </c>
      <c r="F62" s="137"/>
      <c r="G62" s="137"/>
      <c r="H62" s="137">
        <f>'将来負担比率（分子）の構造'!K$45</f>
        <v>11214</v>
      </c>
      <c r="I62" s="137"/>
      <c r="J62" s="137"/>
      <c r="K62" s="137">
        <f>'将来負担比率（分子）の構造'!L$45</f>
        <v>10765</v>
      </c>
      <c r="L62" s="137"/>
      <c r="M62" s="137"/>
      <c r="N62" s="137">
        <f>'将来負担比率（分子）の構造'!M$45</f>
        <v>10753</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15090</v>
      </c>
      <c r="C64" s="137"/>
      <c r="D64" s="137"/>
      <c r="E64" s="137">
        <f>'将来負担比率（分子）の構造'!J$43</f>
        <v>15059</v>
      </c>
      <c r="F64" s="137"/>
      <c r="G64" s="137"/>
      <c r="H64" s="137">
        <f>'将来負担比率（分子）の構造'!K$43</f>
        <v>14772</v>
      </c>
      <c r="I64" s="137"/>
      <c r="J64" s="137"/>
      <c r="K64" s="137">
        <f>'将来負担比率（分子）の構造'!L$43</f>
        <v>14756</v>
      </c>
      <c r="L64" s="137"/>
      <c r="M64" s="137"/>
      <c r="N64" s="137">
        <f>'将来負担比率（分子）の構造'!M$43</f>
        <v>14553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68465</v>
      </c>
      <c r="C66" s="137"/>
      <c r="D66" s="137"/>
      <c r="E66" s="137">
        <f>'将来負担比率（分子）の構造'!J$41</f>
        <v>67954</v>
      </c>
      <c r="F66" s="137"/>
      <c r="G66" s="137"/>
      <c r="H66" s="137">
        <f>'将来負担比率（分子）の構造'!K$41</f>
        <v>69139</v>
      </c>
      <c r="I66" s="137"/>
      <c r="J66" s="137"/>
      <c r="K66" s="137">
        <f>'将来負担比率（分子）の構造'!L$41</f>
        <v>67909</v>
      </c>
      <c r="L66" s="137"/>
      <c r="M66" s="137"/>
      <c r="N66" s="137">
        <f>'将来負担比率（分子）の構造'!M$41</f>
        <v>66149</v>
      </c>
      <c r="O66" s="137"/>
      <c r="P66" s="137"/>
    </row>
    <row r="67" spans="1:16" x14ac:dyDescent="0.15">
      <c r="A67" s="137" t="s">
        <v>63</v>
      </c>
      <c r="B67" s="137" t="e">
        <f>NA()</f>
        <v>#N/A</v>
      </c>
      <c r="C67" s="137">
        <f>IF(ISNUMBER('将来負担比率（分子）の構造'!I$53), IF('将来負担比率（分子）の構造'!I$53 &lt; 0, 0, '将来負担比率（分子）の構造'!I$53), NA())</f>
        <v>19511</v>
      </c>
      <c r="D67" s="137" t="e">
        <f>NA()</f>
        <v>#N/A</v>
      </c>
      <c r="E67" s="137" t="e">
        <f>NA()</f>
        <v>#N/A</v>
      </c>
      <c r="F67" s="137">
        <f>IF(ISNUMBER('将来負担比率（分子）の構造'!J$53), IF('将来負担比率（分子）の構造'!J$53 &lt; 0, 0, '将来負担比率（分子）の構造'!J$53), NA())</f>
        <v>18320</v>
      </c>
      <c r="G67" s="137" t="e">
        <f>NA()</f>
        <v>#N/A</v>
      </c>
      <c r="H67" s="137" t="e">
        <f>NA()</f>
        <v>#N/A</v>
      </c>
      <c r="I67" s="137">
        <f>IF(ISNUMBER('将来負担比率（分子）の構造'!K$53), IF('将来負担比率（分子）の構造'!K$53 &lt; 0, 0, '将来負担比率（分子）の構造'!K$53), NA())</f>
        <v>15508</v>
      </c>
      <c r="J67" s="137" t="e">
        <f>NA()</f>
        <v>#N/A</v>
      </c>
      <c r="K67" s="137" t="e">
        <f>NA()</f>
        <v>#N/A</v>
      </c>
      <c r="L67" s="137">
        <f>IF(ISNUMBER('将来負担比率（分子）の構造'!L$53), IF('将来負担比率（分子）の構造'!L$53 &lt; 0, 0, '将来負担比率（分子）の構造'!L$53), NA())</f>
        <v>11899</v>
      </c>
      <c r="M67" s="137" t="e">
        <f>NA()</f>
        <v>#N/A</v>
      </c>
      <c r="N67" s="137" t="e">
        <f>NA()</f>
        <v>#N/A</v>
      </c>
      <c r="O67" s="137">
        <f>IF(ISNUMBER('将来負担比率（分子）の構造'!M$53), IF('将来負担比率（分子）の構造'!M$53 &lt; 0, 0, '将来負担比率（分子）の構造'!M$53), NA())</f>
        <v>10902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election activeCell="CD34" sqref="CD34:DK34"/>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18090800</v>
      </c>
      <c r="S5" s="641"/>
      <c r="T5" s="641"/>
      <c r="U5" s="641"/>
      <c r="V5" s="641"/>
      <c r="W5" s="641"/>
      <c r="X5" s="641"/>
      <c r="Y5" s="688"/>
      <c r="Z5" s="701">
        <v>29.5</v>
      </c>
      <c r="AA5" s="701"/>
      <c r="AB5" s="701"/>
      <c r="AC5" s="701"/>
      <c r="AD5" s="702">
        <v>16914375</v>
      </c>
      <c r="AE5" s="702"/>
      <c r="AF5" s="702"/>
      <c r="AG5" s="702"/>
      <c r="AH5" s="702"/>
      <c r="AI5" s="702"/>
      <c r="AJ5" s="702"/>
      <c r="AK5" s="702"/>
      <c r="AL5" s="689">
        <v>50.9</v>
      </c>
      <c r="AM5" s="658"/>
      <c r="AN5" s="658"/>
      <c r="AO5" s="690"/>
      <c r="AP5" s="677" t="s">
        <v>209</v>
      </c>
      <c r="AQ5" s="678"/>
      <c r="AR5" s="678"/>
      <c r="AS5" s="678"/>
      <c r="AT5" s="678"/>
      <c r="AU5" s="678"/>
      <c r="AV5" s="678"/>
      <c r="AW5" s="678"/>
      <c r="AX5" s="678"/>
      <c r="AY5" s="678"/>
      <c r="AZ5" s="678"/>
      <c r="BA5" s="678"/>
      <c r="BB5" s="678"/>
      <c r="BC5" s="678"/>
      <c r="BD5" s="678"/>
      <c r="BE5" s="678"/>
      <c r="BF5" s="679"/>
      <c r="BG5" s="590">
        <v>16914375</v>
      </c>
      <c r="BH5" s="591"/>
      <c r="BI5" s="591"/>
      <c r="BJ5" s="591"/>
      <c r="BK5" s="591"/>
      <c r="BL5" s="591"/>
      <c r="BM5" s="591"/>
      <c r="BN5" s="592"/>
      <c r="BO5" s="643">
        <v>93.5</v>
      </c>
      <c r="BP5" s="643"/>
      <c r="BQ5" s="643"/>
      <c r="BR5" s="643"/>
      <c r="BS5" s="644">
        <v>202344</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438362</v>
      </c>
      <c r="S6" s="591"/>
      <c r="T6" s="591"/>
      <c r="U6" s="591"/>
      <c r="V6" s="591"/>
      <c r="W6" s="591"/>
      <c r="X6" s="591"/>
      <c r="Y6" s="592"/>
      <c r="Z6" s="643">
        <v>0.7</v>
      </c>
      <c r="AA6" s="643"/>
      <c r="AB6" s="643"/>
      <c r="AC6" s="643"/>
      <c r="AD6" s="644">
        <v>438362</v>
      </c>
      <c r="AE6" s="644"/>
      <c r="AF6" s="644"/>
      <c r="AG6" s="644"/>
      <c r="AH6" s="644"/>
      <c r="AI6" s="644"/>
      <c r="AJ6" s="644"/>
      <c r="AK6" s="644"/>
      <c r="AL6" s="613">
        <v>1.3</v>
      </c>
      <c r="AM6" s="645"/>
      <c r="AN6" s="645"/>
      <c r="AO6" s="646"/>
      <c r="AP6" s="587" t="s">
        <v>214</v>
      </c>
      <c r="AQ6" s="588"/>
      <c r="AR6" s="588"/>
      <c r="AS6" s="588"/>
      <c r="AT6" s="588"/>
      <c r="AU6" s="588"/>
      <c r="AV6" s="588"/>
      <c r="AW6" s="588"/>
      <c r="AX6" s="588"/>
      <c r="AY6" s="588"/>
      <c r="AZ6" s="588"/>
      <c r="BA6" s="588"/>
      <c r="BB6" s="588"/>
      <c r="BC6" s="588"/>
      <c r="BD6" s="588"/>
      <c r="BE6" s="588"/>
      <c r="BF6" s="589"/>
      <c r="BG6" s="590">
        <v>16914375</v>
      </c>
      <c r="BH6" s="591"/>
      <c r="BI6" s="591"/>
      <c r="BJ6" s="591"/>
      <c r="BK6" s="591"/>
      <c r="BL6" s="591"/>
      <c r="BM6" s="591"/>
      <c r="BN6" s="592"/>
      <c r="BO6" s="643">
        <v>93.5</v>
      </c>
      <c r="BP6" s="643"/>
      <c r="BQ6" s="643"/>
      <c r="BR6" s="643"/>
      <c r="BS6" s="644">
        <v>202344</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391194</v>
      </c>
      <c r="CS6" s="591"/>
      <c r="CT6" s="591"/>
      <c r="CU6" s="591"/>
      <c r="CV6" s="591"/>
      <c r="CW6" s="591"/>
      <c r="CX6" s="591"/>
      <c r="CY6" s="592"/>
      <c r="CZ6" s="643">
        <v>0.7</v>
      </c>
      <c r="DA6" s="643"/>
      <c r="DB6" s="643"/>
      <c r="DC6" s="643"/>
      <c r="DD6" s="596" t="s">
        <v>216</v>
      </c>
      <c r="DE6" s="591"/>
      <c r="DF6" s="591"/>
      <c r="DG6" s="591"/>
      <c r="DH6" s="591"/>
      <c r="DI6" s="591"/>
      <c r="DJ6" s="591"/>
      <c r="DK6" s="591"/>
      <c r="DL6" s="591"/>
      <c r="DM6" s="591"/>
      <c r="DN6" s="591"/>
      <c r="DO6" s="591"/>
      <c r="DP6" s="592"/>
      <c r="DQ6" s="596">
        <v>391185</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18494</v>
      </c>
      <c r="S7" s="591"/>
      <c r="T7" s="591"/>
      <c r="U7" s="591"/>
      <c r="V7" s="591"/>
      <c r="W7" s="591"/>
      <c r="X7" s="591"/>
      <c r="Y7" s="592"/>
      <c r="Z7" s="643">
        <v>0</v>
      </c>
      <c r="AA7" s="643"/>
      <c r="AB7" s="643"/>
      <c r="AC7" s="643"/>
      <c r="AD7" s="644">
        <v>18494</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7665746</v>
      </c>
      <c r="BH7" s="591"/>
      <c r="BI7" s="591"/>
      <c r="BJ7" s="591"/>
      <c r="BK7" s="591"/>
      <c r="BL7" s="591"/>
      <c r="BM7" s="591"/>
      <c r="BN7" s="592"/>
      <c r="BO7" s="643">
        <v>42.4</v>
      </c>
      <c r="BP7" s="643"/>
      <c r="BQ7" s="643"/>
      <c r="BR7" s="643"/>
      <c r="BS7" s="644">
        <v>202344</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6159065</v>
      </c>
      <c r="CS7" s="591"/>
      <c r="CT7" s="591"/>
      <c r="CU7" s="591"/>
      <c r="CV7" s="591"/>
      <c r="CW7" s="591"/>
      <c r="CX7" s="591"/>
      <c r="CY7" s="592"/>
      <c r="CZ7" s="643">
        <v>10.199999999999999</v>
      </c>
      <c r="DA7" s="643"/>
      <c r="DB7" s="643"/>
      <c r="DC7" s="643"/>
      <c r="DD7" s="596">
        <v>507222</v>
      </c>
      <c r="DE7" s="591"/>
      <c r="DF7" s="591"/>
      <c r="DG7" s="591"/>
      <c r="DH7" s="591"/>
      <c r="DI7" s="591"/>
      <c r="DJ7" s="591"/>
      <c r="DK7" s="591"/>
      <c r="DL7" s="591"/>
      <c r="DM7" s="591"/>
      <c r="DN7" s="591"/>
      <c r="DO7" s="591"/>
      <c r="DP7" s="592"/>
      <c r="DQ7" s="596">
        <v>5121782</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59248</v>
      </c>
      <c r="S8" s="591"/>
      <c r="T8" s="591"/>
      <c r="U8" s="591"/>
      <c r="V8" s="591"/>
      <c r="W8" s="591"/>
      <c r="X8" s="591"/>
      <c r="Y8" s="592"/>
      <c r="Z8" s="643">
        <v>0.1</v>
      </c>
      <c r="AA8" s="643"/>
      <c r="AB8" s="643"/>
      <c r="AC8" s="643"/>
      <c r="AD8" s="644">
        <v>59248</v>
      </c>
      <c r="AE8" s="644"/>
      <c r="AF8" s="644"/>
      <c r="AG8" s="644"/>
      <c r="AH8" s="644"/>
      <c r="AI8" s="644"/>
      <c r="AJ8" s="644"/>
      <c r="AK8" s="644"/>
      <c r="AL8" s="613">
        <v>0.2</v>
      </c>
      <c r="AM8" s="645"/>
      <c r="AN8" s="645"/>
      <c r="AO8" s="646"/>
      <c r="AP8" s="587" t="s">
        <v>221</v>
      </c>
      <c r="AQ8" s="588"/>
      <c r="AR8" s="588"/>
      <c r="AS8" s="588"/>
      <c r="AT8" s="588"/>
      <c r="AU8" s="588"/>
      <c r="AV8" s="588"/>
      <c r="AW8" s="588"/>
      <c r="AX8" s="588"/>
      <c r="AY8" s="588"/>
      <c r="AZ8" s="588"/>
      <c r="BA8" s="588"/>
      <c r="BB8" s="588"/>
      <c r="BC8" s="588"/>
      <c r="BD8" s="588"/>
      <c r="BE8" s="588"/>
      <c r="BF8" s="589"/>
      <c r="BG8" s="590">
        <v>225898</v>
      </c>
      <c r="BH8" s="591"/>
      <c r="BI8" s="591"/>
      <c r="BJ8" s="591"/>
      <c r="BK8" s="591"/>
      <c r="BL8" s="591"/>
      <c r="BM8" s="591"/>
      <c r="BN8" s="592"/>
      <c r="BO8" s="643">
        <v>1.2</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22472952</v>
      </c>
      <c r="CS8" s="591"/>
      <c r="CT8" s="591"/>
      <c r="CU8" s="591"/>
      <c r="CV8" s="591"/>
      <c r="CW8" s="591"/>
      <c r="CX8" s="591"/>
      <c r="CY8" s="592"/>
      <c r="CZ8" s="643">
        <v>37.299999999999997</v>
      </c>
      <c r="DA8" s="643"/>
      <c r="DB8" s="643"/>
      <c r="DC8" s="643"/>
      <c r="DD8" s="596">
        <v>341468</v>
      </c>
      <c r="DE8" s="591"/>
      <c r="DF8" s="591"/>
      <c r="DG8" s="591"/>
      <c r="DH8" s="591"/>
      <c r="DI8" s="591"/>
      <c r="DJ8" s="591"/>
      <c r="DK8" s="591"/>
      <c r="DL8" s="591"/>
      <c r="DM8" s="591"/>
      <c r="DN8" s="591"/>
      <c r="DO8" s="591"/>
      <c r="DP8" s="592"/>
      <c r="DQ8" s="596">
        <v>11102951</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32255</v>
      </c>
      <c r="S9" s="591"/>
      <c r="T9" s="591"/>
      <c r="U9" s="591"/>
      <c r="V9" s="591"/>
      <c r="W9" s="591"/>
      <c r="X9" s="591"/>
      <c r="Y9" s="592"/>
      <c r="Z9" s="643">
        <v>0.1</v>
      </c>
      <c r="AA9" s="643"/>
      <c r="AB9" s="643"/>
      <c r="AC9" s="643"/>
      <c r="AD9" s="644">
        <v>32255</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6050887</v>
      </c>
      <c r="BH9" s="591"/>
      <c r="BI9" s="591"/>
      <c r="BJ9" s="591"/>
      <c r="BK9" s="591"/>
      <c r="BL9" s="591"/>
      <c r="BM9" s="591"/>
      <c r="BN9" s="592"/>
      <c r="BO9" s="643">
        <v>33.4</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7109927</v>
      </c>
      <c r="CS9" s="591"/>
      <c r="CT9" s="591"/>
      <c r="CU9" s="591"/>
      <c r="CV9" s="591"/>
      <c r="CW9" s="591"/>
      <c r="CX9" s="591"/>
      <c r="CY9" s="592"/>
      <c r="CZ9" s="643">
        <v>11.8</v>
      </c>
      <c r="DA9" s="643"/>
      <c r="DB9" s="643"/>
      <c r="DC9" s="643"/>
      <c r="DD9" s="596">
        <v>1663453</v>
      </c>
      <c r="DE9" s="591"/>
      <c r="DF9" s="591"/>
      <c r="DG9" s="591"/>
      <c r="DH9" s="591"/>
      <c r="DI9" s="591"/>
      <c r="DJ9" s="591"/>
      <c r="DK9" s="591"/>
      <c r="DL9" s="591"/>
      <c r="DM9" s="591"/>
      <c r="DN9" s="591"/>
      <c r="DO9" s="591"/>
      <c r="DP9" s="592"/>
      <c r="DQ9" s="596">
        <v>4512912</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2491792</v>
      </c>
      <c r="S10" s="591"/>
      <c r="T10" s="591"/>
      <c r="U10" s="591"/>
      <c r="V10" s="591"/>
      <c r="W10" s="591"/>
      <c r="X10" s="591"/>
      <c r="Y10" s="592"/>
      <c r="Z10" s="643">
        <v>4.0999999999999996</v>
      </c>
      <c r="AA10" s="643"/>
      <c r="AB10" s="643"/>
      <c r="AC10" s="643"/>
      <c r="AD10" s="644">
        <v>2491792</v>
      </c>
      <c r="AE10" s="644"/>
      <c r="AF10" s="644"/>
      <c r="AG10" s="644"/>
      <c r="AH10" s="644"/>
      <c r="AI10" s="644"/>
      <c r="AJ10" s="644"/>
      <c r="AK10" s="644"/>
      <c r="AL10" s="613">
        <v>7.5</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367055</v>
      </c>
      <c r="BH10" s="591"/>
      <c r="BI10" s="591"/>
      <c r="BJ10" s="591"/>
      <c r="BK10" s="591"/>
      <c r="BL10" s="591"/>
      <c r="BM10" s="591"/>
      <c r="BN10" s="592"/>
      <c r="BO10" s="643">
        <v>2</v>
      </c>
      <c r="BP10" s="643"/>
      <c r="BQ10" s="643"/>
      <c r="BR10" s="643"/>
      <c r="BS10" s="596" t="s">
        <v>112</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337861</v>
      </c>
      <c r="CS10" s="591"/>
      <c r="CT10" s="591"/>
      <c r="CU10" s="591"/>
      <c r="CV10" s="591"/>
      <c r="CW10" s="591"/>
      <c r="CX10" s="591"/>
      <c r="CY10" s="592"/>
      <c r="CZ10" s="643">
        <v>0.6</v>
      </c>
      <c r="DA10" s="643"/>
      <c r="DB10" s="643"/>
      <c r="DC10" s="643"/>
      <c r="DD10" s="596" t="s">
        <v>112</v>
      </c>
      <c r="DE10" s="591"/>
      <c r="DF10" s="591"/>
      <c r="DG10" s="591"/>
      <c r="DH10" s="591"/>
      <c r="DI10" s="591"/>
      <c r="DJ10" s="591"/>
      <c r="DK10" s="591"/>
      <c r="DL10" s="591"/>
      <c r="DM10" s="591"/>
      <c r="DN10" s="591"/>
      <c r="DO10" s="591"/>
      <c r="DP10" s="592"/>
      <c r="DQ10" s="596">
        <v>54627</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v>10959</v>
      </c>
      <c r="S11" s="591"/>
      <c r="T11" s="591"/>
      <c r="U11" s="591"/>
      <c r="V11" s="591"/>
      <c r="W11" s="591"/>
      <c r="X11" s="591"/>
      <c r="Y11" s="592"/>
      <c r="Z11" s="643">
        <v>0</v>
      </c>
      <c r="AA11" s="643"/>
      <c r="AB11" s="643"/>
      <c r="AC11" s="643"/>
      <c r="AD11" s="644">
        <v>10959</v>
      </c>
      <c r="AE11" s="644"/>
      <c r="AF11" s="644"/>
      <c r="AG11" s="644"/>
      <c r="AH11" s="644"/>
      <c r="AI11" s="644"/>
      <c r="AJ11" s="644"/>
      <c r="AK11" s="644"/>
      <c r="AL11" s="613">
        <v>0</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1021906</v>
      </c>
      <c r="BH11" s="591"/>
      <c r="BI11" s="591"/>
      <c r="BJ11" s="591"/>
      <c r="BK11" s="591"/>
      <c r="BL11" s="591"/>
      <c r="BM11" s="591"/>
      <c r="BN11" s="592"/>
      <c r="BO11" s="643">
        <v>5.6</v>
      </c>
      <c r="BP11" s="643"/>
      <c r="BQ11" s="643"/>
      <c r="BR11" s="643"/>
      <c r="BS11" s="596">
        <v>202344</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1005880</v>
      </c>
      <c r="CS11" s="591"/>
      <c r="CT11" s="591"/>
      <c r="CU11" s="591"/>
      <c r="CV11" s="591"/>
      <c r="CW11" s="591"/>
      <c r="CX11" s="591"/>
      <c r="CY11" s="592"/>
      <c r="CZ11" s="643">
        <v>1.7</v>
      </c>
      <c r="DA11" s="643"/>
      <c r="DB11" s="643"/>
      <c r="DC11" s="643"/>
      <c r="DD11" s="596">
        <v>369910</v>
      </c>
      <c r="DE11" s="591"/>
      <c r="DF11" s="591"/>
      <c r="DG11" s="591"/>
      <c r="DH11" s="591"/>
      <c r="DI11" s="591"/>
      <c r="DJ11" s="591"/>
      <c r="DK11" s="591"/>
      <c r="DL11" s="591"/>
      <c r="DM11" s="591"/>
      <c r="DN11" s="591"/>
      <c r="DO11" s="591"/>
      <c r="DP11" s="592"/>
      <c r="DQ11" s="596">
        <v>709741</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7939085</v>
      </c>
      <c r="BH12" s="591"/>
      <c r="BI12" s="591"/>
      <c r="BJ12" s="591"/>
      <c r="BK12" s="591"/>
      <c r="BL12" s="591"/>
      <c r="BM12" s="591"/>
      <c r="BN12" s="592"/>
      <c r="BO12" s="643">
        <v>43.9</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2031591</v>
      </c>
      <c r="CS12" s="591"/>
      <c r="CT12" s="591"/>
      <c r="CU12" s="591"/>
      <c r="CV12" s="591"/>
      <c r="CW12" s="591"/>
      <c r="CX12" s="591"/>
      <c r="CY12" s="592"/>
      <c r="CZ12" s="643">
        <v>3.4</v>
      </c>
      <c r="DA12" s="643"/>
      <c r="DB12" s="643"/>
      <c r="DC12" s="643"/>
      <c r="DD12" s="596">
        <v>29129</v>
      </c>
      <c r="DE12" s="591"/>
      <c r="DF12" s="591"/>
      <c r="DG12" s="591"/>
      <c r="DH12" s="591"/>
      <c r="DI12" s="591"/>
      <c r="DJ12" s="591"/>
      <c r="DK12" s="591"/>
      <c r="DL12" s="591"/>
      <c r="DM12" s="591"/>
      <c r="DN12" s="591"/>
      <c r="DO12" s="591"/>
      <c r="DP12" s="592"/>
      <c r="DQ12" s="596">
        <v>801813</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101446</v>
      </c>
      <c r="S13" s="591"/>
      <c r="T13" s="591"/>
      <c r="U13" s="591"/>
      <c r="V13" s="591"/>
      <c r="W13" s="591"/>
      <c r="X13" s="591"/>
      <c r="Y13" s="592"/>
      <c r="Z13" s="643">
        <v>0.2</v>
      </c>
      <c r="AA13" s="643"/>
      <c r="AB13" s="643"/>
      <c r="AC13" s="643"/>
      <c r="AD13" s="644">
        <v>101446</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7923716</v>
      </c>
      <c r="BH13" s="591"/>
      <c r="BI13" s="591"/>
      <c r="BJ13" s="591"/>
      <c r="BK13" s="591"/>
      <c r="BL13" s="591"/>
      <c r="BM13" s="591"/>
      <c r="BN13" s="592"/>
      <c r="BO13" s="643">
        <v>43.8</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4572500</v>
      </c>
      <c r="CS13" s="591"/>
      <c r="CT13" s="591"/>
      <c r="CU13" s="591"/>
      <c r="CV13" s="591"/>
      <c r="CW13" s="591"/>
      <c r="CX13" s="591"/>
      <c r="CY13" s="592"/>
      <c r="CZ13" s="643">
        <v>7.6</v>
      </c>
      <c r="DA13" s="643"/>
      <c r="DB13" s="643"/>
      <c r="DC13" s="643"/>
      <c r="DD13" s="596">
        <v>2047977</v>
      </c>
      <c r="DE13" s="591"/>
      <c r="DF13" s="591"/>
      <c r="DG13" s="591"/>
      <c r="DH13" s="591"/>
      <c r="DI13" s="591"/>
      <c r="DJ13" s="591"/>
      <c r="DK13" s="591"/>
      <c r="DL13" s="591"/>
      <c r="DM13" s="591"/>
      <c r="DN13" s="591"/>
      <c r="DO13" s="591"/>
      <c r="DP13" s="592"/>
      <c r="DQ13" s="596">
        <v>2589384</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432104</v>
      </c>
      <c r="BH14" s="591"/>
      <c r="BI14" s="591"/>
      <c r="BJ14" s="591"/>
      <c r="BK14" s="591"/>
      <c r="BL14" s="591"/>
      <c r="BM14" s="591"/>
      <c r="BN14" s="592"/>
      <c r="BO14" s="643">
        <v>2.4</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2942294</v>
      </c>
      <c r="CS14" s="591"/>
      <c r="CT14" s="591"/>
      <c r="CU14" s="591"/>
      <c r="CV14" s="591"/>
      <c r="CW14" s="591"/>
      <c r="CX14" s="591"/>
      <c r="CY14" s="592"/>
      <c r="CZ14" s="643">
        <v>4.9000000000000004</v>
      </c>
      <c r="DA14" s="643"/>
      <c r="DB14" s="643"/>
      <c r="DC14" s="643"/>
      <c r="DD14" s="596">
        <v>787057</v>
      </c>
      <c r="DE14" s="591"/>
      <c r="DF14" s="591"/>
      <c r="DG14" s="591"/>
      <c r="DH14" s="591"/>
      <c r="DI14" s="591"/>
      <c r="DJ14" s="591"/>
      <c r="DK14" s="591"/>
      <c r="DL14" s="591"/>
      <c r="DM14" s="591"/>
      <c r="DN14" s="591"/>
      <c r="DO14" s="591"/>
      <c r="DP14" s="592"/>
      <c r="DQ14" s="596">
        <v>2159539</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65996</v>
      </c>
      <c r="S15" s="591"/>
      <c r="T15" s="591"/>
      <c r="U15" s="591"/>
      <c r="V15" s="591"/>
      <c r="W15" s="591"/>
      <c r="X15" s="591"/>
      <c r="Y15" s="592"/>
      <c r="Z15" s="643">
        <v>0.1</v>
      </c>
      <c r="AA15" s="643"/>
      <c r="AB15" s="643"/>
      <c r="AC15" s="643"/>
      <c r="AD15" s="644">
        <v>65996</v>
      </c>
      <c r="AE15" s="644"/>
      <c r="AF15" s="644"/>
      <c r="AG15" s="644"/>
      <c r="AH15" s="644"/>
      <c r="AI15" s="644"/>
      <c r="AJ15" s="644"/>
      <c r="AK15" s="644"/>
      <c r="AL15" s="613">
        <v>0.2</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877440</v>
      </c>
      <c r="BH15" s="591"/>
      <c r="BI15" s="591"/>
      <c r="BJ15" s="591"/>
      <c r="BK15" s="591"/>
      <c r="BL15" s="591"/>
      <c r="BM15" s="591"/>
      <c r="BN15" s="592"/>
      <c r="BO15" s="643">
        <v>4.9000000000000004</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5334290</v>
      </c>
      <c r="CS15" s="591"/>
      <c r="CT15" s="591"/>
      <c r="CU15" s="591"/>
      <c r="CV15" s="591"/>
      <c r="CW15" s="591"/>
      <c r="CX15" s="591"/>
      <c r="CY15" s="592"/>
      <c r="CZ15" s="643">
        <v>8.9</v>
      </c>
      <c r="DA15" s="643"/>
      <c r="DB15" s="643"/>
      <c r="DC15" s="643"/>
      <c r="DD15" s="596">
        <v>805629</v>
      </c>
      <c r="DE15" s="591"/>
      <c r="DF15" s="591"/>
      <c r="DG15" s="591"/>
      <c r="DH15" s="591"/>
      <c r="DI15" s="591"/>
      <c r="DJ15" s="591"/>
      <c r="DK15" s="591"/>
      <c r="DL15" s="591"/>
      <c r="DM15" s="591"/>
      <c r="DN15" s="591"/>
      <c r="DO15" s="591"/>
      <c r="DP15" s="592"/>
      <c r="DQ15" s="596">
        <v>4382598</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14808335</v>
      </c>
      <c r="S16" s="591"/>
      <c r="T16" s="591"/>
      <c r="U16" s="591"/>
      <c r="V16" s="591"/>
      <c r="W16" s="591"/>
      <c r="X16" s="591"/>
      <c r="Y16" s="592"/>
      <c r="Z16" s="643">
        <v>24.2</v>
      </c>
      <c r="AA16" s="643"/>
      <c r="AB16" s="643"/>
      <c r="AC16" s="643"/>
      <c r="AD16" s="644">
        <v>13049949</v>
      </c>
      <c r="AE16" s="644"/>
      <c r="AF16" s="644"/>
      <c r="AG16" s="644"/>
      <c r="AH16" s="644"/>
      <c r="AI16" s="644"/>
      <c r="AJ16" s="644"/>
      <c r="AK16" s="644"/>
      <c r="AL16" s="613">
        <v>39.200000000000003</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742578</v>
      </c>
      <c r="CS16" s="591"/>
      <c r="CT16" s="591"/>
      <c r="CU16" s="591"/>
      <c r="CV16" s="591"/>
      <c r="CW16" s="591"/>
      <c r="CX16" s="591"/>
      <c r="CY16" s="592"/>
      <c r="CZ16" s="643">
        <v>1.2</v>
      </c>
      <c r="DA16" s="643"/>
      <c r="DB16" s="643"/>
      <c r="DC16" s="643"/>
      <c r="DD16" s="596" t="s">
        <v>112</v>
      </c>
      <c r="DE16" s="591"/>
      <c r="DF16" s="591"/>
      <c r="DG16" s="591"/>
      <c r="DH16" s="591"/>
      <c r="DI16" s="591"/>
      <c r="DJ16" s="591"/>
      <c r="DK16" s="591"/>
      <c r="DL16" s="591"/>
      <c r="DM16" s="591"/>
      <c r="DN16" s="591"/>
      <c r="DO16" s="591"/>
      <c r="DP16" s="592"/>
      <c r="DQ16" s="596">
        <v>549893</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13049949</v>
      </c>
      <c r="S17" s="591"/>
      <c r="T17" s="591"/>
      <c r="U17" s="591"/>
      <c r="V17" s="591"/>
      <c r="W17" s="591"/>
      <c r="X17" s="591"/>
      <c r="Y17" s="592"/>
      <c r="Z17" s="643">
        <v>21.3</v>
      </c>
      <c r="AA17" s="643"/>
      <c r="AB17" s="643"/>
      <c r="AC17" s="643"/>
      <c r="AD17" s="644">
        <v>13049949</v>
      </c>
      <c r="AE17" s="644"/>
      <c r="AF17" s="644"/>
      <c r="AG17" s="644"/>
      <c r="AH17" s="644"/>
      <c r="AI17" s="644"/>
      <c r="AJ17" s="644"/>
      <c r="AK17" s="644"/>
      <c r="AL17" s="613">
        <v>39.200000000000003</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7067635</v>
      </c>
      <c r="CS17" s="591"/>
      <c r="CT17" s="591"/>
      <c r="CU17" s="591"/>
      <c r="CV17" s="591"/>
      <c r="CW17" s="591"/>
      <c r="CX17" s="591"/>
      <c r="CY17" s="592"/>
      <c r="CZ17" s="643">
        <v>11.7</v>
      </c>
      <c r="DA17" s="643"/>
      <c r="DB17" s="643"/>
      <c r="DC17" s="643"/>
      <c r="DD17" s="596" t="s">
        <v>112</v>
      </c>
      <c r="DE17" s="591"/>
      <c r="DF17" s="591"/>
      <c r="DG17" s="591"/>
      <c r="DH17" s="591"/>
      <c r="DI17" s="591"/>
      <c r="DJ17" s="591"/>
      <c r="DK17" s="591"/>
      <c r="DL17" s="591"/>
      <c r="DM17" s="591"/>
      <c r="DN17" s="591"/>
      <c r="DO17" s="591"/>
      <c r="DP17" s="592"/>
      <c r="DQ17" s="596">
        <v>6891264</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1758386</v>
      </c>
      <c r="S18" s="591"/>
      <c r="T18" s="591"/>
      <c r="U18" s="591"/>
      <c r="V18" s="591"/>
      <c r="W18" s="591"/>
      <c r="X18" s="591"/>
      <c r="Y18" s="592"/>
      <c r="Z18" s="643">
        <v>2.9</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v>1278</v>
      </c>
      <c r="CS18" s="591"/>
      <c r="CT18" s="591"/>
      <c r="CU18" s="591"/>
      <c r="CV18" s="591"/>
      <c r="CW18" s="591"/>
      <c r="CX18" s="591"/>
      <c r="CY18" s="592"/>
      <c r="CZ18" s="643">
        <v>0</v>
      </c>
      <c r="DA18" s="643"/>
      <c r="DB18" s="643"/>
      <c r="DC18" s="643"/>
      <c r="DD18" s="596" t="s">
        <v>112</v>
      </c>
      <c r="DE18" s="591"/>
      <c r="DF18" s="591"/>
      <c r="DG18" s="591"/>
      <c r="DH18" s="591"/>
      <c r="DI18" s="591"/>
      <c r="DJ18" s="591"/>
      <c r="DK18" s="591"/>
      <c r="DL18" s="591"/>
      <c r="DM18" s="591"/>
      <c r="DN18" s="591"/>
      <c r="DO18" s="591"/>
      <c r="DP18" s="592"/>
      <c r="DQ18" s="596">
        <v>1278</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1176425</v>
      </c>
      <c r="BH19" s="591"/>
      <c r="BI19" s="591"/>
      <c r="BJ19" s="591"/>
      <c r="BK19" s="591"/>
      <c r="BL19" s="591"/>
      <c r="BM19" s="591"/>
      <c r="BN19" s="592"/>
      <c r="BO19" s="643">
        <v>6.5</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36117687</v>
      </c>
      <c r="S20" s="591"/>
      <c r="T20" s="591"/>
      <c r="U20" s="591"/>
      <c r="V20" s="591"/>
      <c r="W20" s="591"/>
      <c r="X20" s="591"/>
      <c r="Y20" s="592"/>
      <c r="Z20" s="643">
        <v>58.9</v>
      </c>
      <c r="AA20" s="643"/>
      <c r="AB20" s="643"/>
      <c r="AC20" s="643"/>
      <c r="AD20" s="644">
        <v>33182876</v>
      </c>
      <c r="AE20" s="644"/>
      <c r="AF20" s="644"/>
      <c r="AG20" s="644"/>
      <c r="AH20" s="644"/>
      <c r="AI20" s="644"/>
      <c r="AJ20" s="644"/>
      <c r="AK20" s="644"/>
      <c r="AL20" s="613">
        <v>99.8</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1176425</v>
      </c>
      <c r="BH20" s="591"/>
      <c r="BI20" s="591"/>
      <c r="BJ20" s="591"/>
      <c r="BK20" s="591"/>
      <c r="BL20" s="591"/>
      <c r="BM20" s="591"/>
      <c r="BN20" s="592"/>
      <c r="BO20" s="643">
        <v>6.5</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60169045</v>
      </c>
      <c r="CS20" s="591"/>
      <c r="CT20" s="591"/>
      <c r="CU20" s="591"/>
      <c r="CV20" s="591"/>
      <c r="CW20" s="591"/>
      <c r="CX20" s="591"/>
      <c r="CY20" s="592"/>
      <c r="CZ20" s="643">
        <v>100</v>
      </c>
      <c r="DA20" s="643"/>
      <c r="DB20" s="643"/>
      <c r="DC20" s="643"/>
      <c r="DD20" s="596">
        <v>6551845</v>
      </c>
      <c r="DE20" s="591"/>
      <c r="DF20" s="591"/>
      <c r="DG20" s="591"/>
      <c r="DH20" s="591"/>
      <c r="DI20" s="591"/>
      <c r="DJ20" s="591"/>
      <c r="DK20" s="591"/>
      <c r="DL20" s="591"/>
      <c r="DM20" s="591"/>
      <c r="DN20" s="591"/>
      <c r="DO20" s="591"/>
      <c r="DP20" s="592"/>
      <c r="DQ20" s="596">
        <v>39268967</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19610</v>
      </c>
      <c r="S21" s="591"/>
      <c r="T21" s="591"/>
      <c r="U21" s="591"/>
      <c r="V21" s="591"/>
      <c r="W21" s="591"/>
      <c r="X21" s="591"/>
      <c r="Y21" s="592"/>
      <c r="Z21" s="643">
        <v>0</v>
      </c>
      <c r="AA21" s="643"/>
      <c r="AB21" s="643"/>
      <c r="AC21" s="643"/>
      <c r="AD21" s="644">
        <v>19610</v>
      </c>
      <c r="AE21" s="644"/>
      <c r="AF21" s="644"/>
      <c r="AG21" s="644"/>
      <c r="AH21" s="644"/>
      <c r="AI21" s="644"/>
      <c r="AJ21" s="644"/>
      <c r="AK21" s="644"/>
      <c r="AL21" s="613">
        <v>0.1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494175</v>
      </c>
      <c r="S22" s="591"/>
      <c r="T22" s="591"/>
      <c r="U22" s="591"/>
      <c r="V22" s="591"/>
      <c r="W22" s="591"/>
      <c r="X22" s="591"/>
      <c r="Y22" s="592"/>
      <c r="Z22" s="643">
        <v>0.8</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1072528</v>
      </c>
      <c r="S23" s="591"/>
      <c r="T23" s="591"/>
      <c r="U23" s="591"/>
      <c r="V23" s="591"/>
      <c r="W23" s="591"/>
      <c r="X23" s="591"/>
      <c r="Y23" s="592"/>
      <c r="Z23" s="643">
        <v>1.7</v>
      </c>
      <c r="AA23" s="643"/>
      <c r="AB23" s="643"/>
      <c r="AC23" s="643"/>
      <c r="AD23" s="644">
        <v>52837</v>
      </c>
      <c r="AE23" s="644"/>
      <c r="AF23" s="644"/>
      <c r="AG23" s="644"/>
      <c r="AH23" s="644"/>
      <c r="AI23" s="644"/>
      <c r="AJ23" s="644"/>
      <c r="AK23" s="644"/>
      <c r="AL23" s="613">
        <v>0.2</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v>1176425</v>
      </c>
      <c r="BH23" s="591"/>
      <c r="BI23" s="591"/>
      <c r="BJ23" s="591"/>
      <c r="BK23" s="591"/>
      <c r="BL23" s="591"/>
      <c r="BM23" s="591"/>
      <c r="BN23" s="592"/>
      <c r="BO23" s="643">
        <v>6.5</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449585</v>
      </c>
      <c r="S24" s="591"/>
      <c r="T24" s="591"/>
      <c r="U24" s="591"/>
      <c r="V24" s="591"/>
      <c r="W24" s="591"/>
      <c r="X24" s="591"/>
      <c r="Y24" s="592"/>
      <c r="Z24" s="643">
        <v>0.7</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30016852</v>
      </c>
      <c r="CS24" s="641"/>
      <c r="CT24" s="641"/>
      <c r="CU24" s="641"/>
      <c r="CV24" s="641"/>
      <c r="CW24" s="641"/>
      <c r="CX24" s="641"/>
      <c r="CY24" s="688"/>
      <c r="CZ24" s="692">
        <v>49.9</v>
      </c>
      <c r="DA24" s="693"/>
      <c r="DB24" s="693"/>
      <c r="DC24" s="694"/>
      <c r="DD24" s="687">
        <v>19789482</v>
      </c>
      <c r="DE24" s="641"/>
      <c r="DF24" s="641"/>
      <c r="DG24" s="641"/>
      <c r="DH24" s="641"/>
      <c r="DI24" s="641"/>
      <c r="DJ24" s="641"/>
      <c r="DK24" s="688"/>
      <c r="DL24" s="687">
        <v>19477280</v>
      </c>
      <c r="DM24" s="641"/>
      <c r="DN24" s="641"/>
      <c r="DO24" s="641"/>
      <c r="DP24" s="641"/>
      <c r="DQ24" s="641"/>
      <c r="DR24" s="641"/>
      <c r="DS24" s="641"/>
      <c r="DT24" s="641"/>
      <c r="DU24" s="641"/>
      <c r="DV24" s="688"/>
      <c r="DW24" s="689">
        <v>55.1</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9420437</v>
      </c>
      <c r="S25" s="591"/>
      <c r="T25" s="591"/>
      <c r="U25" s="591"/>
      <c r="V25" s="591"/>
      <c r="W25" s="591"/>
      <c r="X25" s="591"/>
      <c r="Y25" s="592"/>
      <c r="Z25" s="643">
        <v>15.4</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9923861</v>
      </c>
      <c r="CS25" s="609"/>
      <c r="CT25" s="609"/>
      <c r="CU25" s="609"/>
      <c r="CV25" s="609"/>
      <c r="CW25" s="609"/>
      <c r="CX25" s="609"/>
      <c r="CY25" s="610"/>
      <c r="CZ25" s="593">
        <v>16.5</v>
      </c>
      <c r="DA25" s="611"/>
      <c r="DB25" s="611"/>
      <c r="DC25" s="612"/>
      <c r="DD25" s="596">
        <v>9332088</v>
      </c>
      <c r="DE25" s="609"/>
      <c r="DF25" s="609"/>
      <c r="DG25" s="609"/>
      <c r="DH25" s="609"/>
      <c r="DI25" s="609"/>
      <c r="DJ25" s="609"/>
      <c r="DK25" s="610"/>
      <c r="DL25" s="596">
        <v>9061027</v>
      </c>
      <c r="DM25" s="609"/>
      <c r="DN25" s="609"/>
      <c r="DO25" s="609"/>
      <c r="DP25" s="609"/>
      <c r="DQ25" s="609"/>
      <c r="DR25" s="609"/>
      <c r="DS25" s="609"/>
      <c r="DT25" s="609"/>
      <c r="DU25" s="609"/>
      <c r="DV25" s="610"/>
      <c r="DW25" s="613">
        <v>25.6</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6712111</v>
      </c>
      <c r="CS26" s="591"/>
      <c r="CT26" s="591"/>
      <c r="CU26" s="591"/>
      <c r="CV26" s="591"/>
      <c r="CW26" s="591"/>
      <c r="CX26" s="591"/>
      <c r="CY26" s="592"/>
      <c r="CZ26" s="593">
        <v>11.2</v>
      </c>
      <c r="DA26" s="611"/>
      <c r="DB26" s="611"/>
      <c r="DC26" s="612"/>
      <c r="DD26" s="596">
        <v>6287644</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4206245</v>
      </c>
      <c r="S27" s="591"/>
      <c r="T27" s="591"/>
      <c r="U27" s="591"/>
      <c r="V27" s="591"/>
      <c r="W27" s="591"/>
      <c r="X27" s="591"/>
      <c r="Y27" s="592"/>
      <c r="Z27" s="643">
        <v>6.9</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18090800</v>
      </c>
      <c r="BH27" s="591"/>
      <c r="BI27" s="591"/>
      <c r="BJ27" s="591"/>
      <c r="BK27" s="591"/>
      <c r="BL27" s="591"/>
      <c r="BM27" s="591"/>
      <c r="BN27" s="592"/>
      <c r="BO27" s="643">
        <v>100</v>
      </c>
      <c r="BP27" s="643"/>
      <c r="BQ27" s="643"/>
      <c r="BR27" s="643"/>
      <c r="BS27" s="596">
        <v>202344</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13025411</v>
      </c>
      <c r="CS27" s="609"/>
      <c r="CT27" s="609"/>
      <c r="CU27" s="609"/>
      <c r="CV27" s="609"/>
      <c r="CW27" s="609"/>
      <c r="CX27" s="609"/>
      <c r="CY27" s="610"/>
      <c r="CZ27" s="593">
        <v>21.6</v>
      </c>
      <c r="DA27" s="611"/>
      <c r="DB27" s="611"/>
      <c r="DC27" s="612"/>
      <c r="DD27" s="596">
        <v>3566185</v>
      </c>
      <c r="DE27" s="609"/>
      <c r="DF27" s="609"/>
      <c r="DG27" s="609"/>
      <c r="DH27" s="609"/>
      <c r="DI27" s="609"/>
      <c r="DJ27" s="609"/>
      <c r="DK27" s="610"/>
      <c r="DL27" s="596">
        <v>3558218</v>
      </c>
      <c r="DM27" s="609"/>
      <c r="DN27" s="609"/>
      <c r="DO27" s="609"/>
      <c r="DP27" s="609"/>
      <c r="DQ27" s="609"/>
      <c r="DR27" s="609"/>
      <c r="DS27" s="609"/>
      <c r="DT27" s="609"/>
      <c r="DU27" s="609"/>
      <c r="DV27" s="610"/>
      <c r="DW27" s="613">
        <v>10.1</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133537</v>
      </c>
      <c r="S28" s="591"/>
      <c r="T28" s="591"/>
      <c r="U28" s="591"/>
      <c r="V28" s="591"/>
      <c r="W28" s="591"/>
      <c r="X28" s="591"/>
      <c r="Y28" s="592"/>
      <c r="Z28" s="643">
        <v>0.2</v>
      </c>
      <c r="AA28" s="643"/>
      <c r="AB28" s="643"/>
      <c r="AC28" s="643"/>
      <c r="AD28" s="644" t="s">
        <v>112</v>
      </c>
      <c r="AE28" s="644"/>
      <c r="AF28" s="644"/>
      <c r="AG28" s="644"/>
      <c r="AH28" s="644"/>
      <c r="AI28" s="644"/>
      <c r="AJ28" s="644"/>
      <c r="AK28" s="644"/>
      <c r="AL28" s="613" t="s">
        <v>112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7067580</v>
      </c>
      <c r="CS28" s="591"/>
      <c r="CT28" s="591"/>
      <c r="CU28" s="591"/>
      <c r="CV28" s="591"/>
      <c r="CW28" s="591"/>
      <c r="CX28" s="591"/>
      <c r="CY28" s="592"/>
      <c r="CZ28" s="593">
        <v>11.7</v>
      </c>
      <c r="DA28" s="611"/>
      <c r="DB28" s="611"/>
      <c r="DC28" s="612"/>
      <c r="DD28" s="596">
        <v>6891209</v>
      </c>
      <c r="DE28" s="591"/>
      <c r="DF28" s="591"/>
      <c r="DG28" s="591"/>
      <c r="DH28" s="591"/>
      <c r="DI28" s="591"/>
      <c r="DJ28" s="591"/>
      <c r="DK28" s="592"/>
      <c r="DL28" s="596">
        <v>6858035</v>
      </c>
      <c r="DM28" s="591"/>
      <c r="DN28" s="591"/>
      <c r="DO28" s="591"/>
      <c r="DP28" s="591"/>
      <c r="DQ28" s="591"/>
      <c r="DR28" s="591"/>
      <c r="DS28" s="591"/>
      <c r="DT28" s="591"/>
      <c r="DU28" s="591"/>
      <c r="DV28" s="592"/>
      <c r="DW28" s="613">
        <v>19.399999999999999</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166034</v>
      </c>
      <c r="S29" s="591"/>
      <c r="T29" s="591"/>
      <c r="U29" s="591"/>
      <c r="V29" s="591"/>
      <c r="W29" s="591"/>
      <c r="X29" s="591"/>
      <c r="Y29" s="592"/>
      <c r="Z29" s="643">
        <v>0.3</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7066432</v>
      </c>
      <c r="CS29" s="609"/>
      <c r="CT29" s="609"/>
      <c r="CU29" s="609"/>
      <c r="CV29" s="609"/>
      <c r="CW29" s="609"/>
      <c r="CX29" s="609"/>
      <c r="CY29" s="610"/>
      <c r="CZ29" s="593">
        <v>11.7</v>
      </c>
      <c r="DA29" s="611"/>
      <c r="DB29" s="611"/>
      <c r="DC29" s="612"/>
      <c r="DD29" s="596">
        <v>6890061</v>
      </c>
      <c r="DE29" s="609"/>
      <c r="DF29" s="609"/>
      <c r="DG29" s="609"/>
      <c r="DH29" s="609"/>
      <c r="DI29" s="609"/>
      <c r="DJ29" s="609"/>
      <c r="DK29" s="610"/>
      <c r="DL29" s="596">
        <v>6856887</v>
      </c>
      <c r="DM29" s="609"/>
      <c r="DN29" s="609"/>
      <c r="DO29" s="609"/>
      <c r="DP29" s="609"/>
      <c r="DQ29" s="609"/>
      <c r="DR29" s="609"/>
      <c r="DS29" s="609"/>
      <c r="DT29" s="609"/>
      <c r="DU29" s="609"/>
      <c r="DV29" s="610"/>
      <c r="DW29" s="613">
        <v>19.399999999999999</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1485580</v>
      </c>
      <c r="S30" s="591"/>
      <c r="T30" s="591"/>
      <c r="U30" s="591"/>
      <c r="V30" s="591"/>
      <c r="W30" s="591"/>
      <c r="X30" s="591"/>
      <c r="Y30" s="592"/>
      <c r="Z30" s="643">
        <v>2.4</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99.2</v>
      </c>
      <c r="BH30" s="657"/>
      <c r="BI30" s="657"/>
      <c r="BJ30" s="657"/>
      <c r="BK30" s="657"/>
      <c r="BL30" s="657"/>
      <c r="BM30" s="658">
        <v>96.8</v>
      </c>
      <c r="BN30" s="657"/>
      <c r="BO30" s="657"/>
      <c r="BP30" s="657"/>
      <c r="BQ30" s="659"/>
      <c r="BR30" s="656">
        <v>99.3</v>
      </c>
      <c r="BS30" s="657"/>
      <c r="BT30" s="657"/>
      <c r="BU30" s="657"/>
      <c r="BV30" s="657"/>
      <c r="BW30" s="657"/>
      <c r="BX30" s="658">
        <v>96.4</v>
      </c>
      <c r="BY30" s="657"/>
      <c r="BZ30" s="657"/>
      <c r="CA30" s="657"/>
      <c r="CB30" s="659"/>
      <c r="CD30" s="662"/>
      <c r="CE30" s="663"/>
      <c r="CF30" s="627" t="s">
        <v>292</v>
      </c>
      <c r="CG30" s="624"/>
      <c r="CH30" s="624"/>
      <c r="CI30" s="624"/>
      <c r="CJ30" s="624"/>
      <c r="CK30" s="624"/>
      <c r="CL30" s="624"/>
      <c r="CM30" s="624"/>
      <c r="CN30" s="624"/>
      <c r="CO30" s="624"/>
      <c r="CP30" s="624"/>
      <c r="CQ30" s="625"/>
      <c r="CR30" s="590">
        <v>6335328</v>
      </c>
      <c r="CS30" s="591"/>
      <c r="CT30" s="591"/>
      <c r="CU30" s="591"/>
      <c r="CV30" s="591"/>
      <c r="CW30" s="591"/>
      <c r="CX30" s="591"/>
      <c r="CY30" s="592"/>
      <c r="CZ30" s="593">
        <v>10.5</v>
      </c>
      <c r="DA30" s="611"/>
      <c r="DB30" s="611"/>
      <c r="DC30" s="612"/>
      <c r="DD30" s="596">
        <v>6189764</v>
      </c>
      <c r="DE30" s="591"/>
      <c r="DF30" s="591"/>
      <c r="DG30" s="591"/>
      <c r="DH30" s="591"/>
      <c r="DI30" s="591"/>
      <c r="DJ30" s="591"/>
      <c r="DK30" s="592"/>
      <c r="DL30" s="596">
        <v>6156590</v>
      </c>
      <c r="DM30" s="591"/>
      <c r="DN30" s="591"/>
      <c r="DO30" s="591"/>
      <c r="DP30" s="591"/>
      <c r="DQ30" s="591"/>
      <c r="DR30" s="591"/>
      <c r="DS30" s="591"/>
      <c r="DT30" s="591"/>
      <c r="DU30" s="591"/>
      <c r="DV30" s="592"/>
      <c r="DW30" s="613">
        <v>17.399999999999999</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1210308</v>
      </c>
      <c r="S31" s="591"/>
      <c r="T31" s="591"/>
      <c r="U31" s="591"/>
      <c r="V31" s="591"/>
      <c r="W31" s="591"/>
      <c r="X31" s="591"/>
      <c r="Y31" s="592"/>
      <c r="Z31" s="643">
        <v>2</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99.1</v>
      </c>
      <c r="BH31" s="609"/>
      <c r="BI31" s="609"/>
      <c r="BJ31" s="609"/>
      <c r="BK31" s="609"/>
      <c r="BL31" s="609"/>
      <c r="BM31" s="645">
        <v>96.5</v>
      </c>
      <c r="BN31" s="655"/>
      <c r="BO31" s="655"/>
      <c r="BP31" s="655"/>
      <c r="BQ31" s="619"/>
      <c r="BR31" s="654">
        <v>99.3</v>
      </c>
      <c r="BS31" s="609"/>
      <c r="BT31" s="609"/>
      <c r="BU31" s="609"/>
      <c r="BV31" s="609"/>
      <c r="BW31" s="609"/>
      <c r="BX31" s="645">
        <v>96.6</v>
      </c>
      <c r="BY31" s="655"/>
      <c r="BZ31" s="655"/>
      <c r="CA31" s="655"/>
      <c r="CB31" s="619"/>
      <c r="CD31" s="662"/>
      <c r="CE31" s="663"/>
      <c r="CF31" s="627" t="s">
        <v>296</v>
      </c>
      <c r="CG31" s="624"/>
      <c r="CH31" s="624"/>
      <c r="CI31" s="624"/>
      <c r="CJ31" s="624"/>
      <c r="CK31" s="624"/>
      <c r="CL31" s="624"/>
      <c r="CM31" s="624"/>
      <c r="CN31" s="624"/>
      <c r="CO31" s="624"/>
      <c r="CP31" s="624"/>
      <c r="CQ31" s="625"/>
      <c r="CR31" s="590">
        <v>731104</v>
      </c>
      <c r="CS31" s="609"/>
      <c r="CT31" s="609"/>
      <c r="CU31" s="609"/>
      <c r="CV31" s="609"/>
      <c r="CW31" s="609"/>
      <c r="CX31" s="609"/>
      <c r="CY31" s="610"/>
      <c r="CZ31" s="593">
        <v>1.2</v>
      </c>
      <c r="DA31" s="611"/>
      <c r="DB31" s="611"/>
      <c r="DC31" s="612"/>
      <c r="DD31" s="596">
        <v>700297</v>
      </c>
      <c r="DE31" s="609"/>
      <c r="DF31" s="609"/>
      <c r="DG31" s="609"/>
      <c r="DH31" s="609"/>
      <c r="DI31" s="609"/>
      <c r="DJ31" s="609"/>
      <c r="DK31" s="610"/>
      <c r="DL31" s="596">
        <v>700297</v>
      </c>
      <c r="DM31" s="609"/>
      <c r="DN31" s="609"/>
      <c r="DO31" s="609"/>
      <c r="DP31" s="609"/>
      <c r="DQ31" s="609"/>
      <c r="DR31" s="609"/>
      <c r="DS31" s="609"/>
      <c r="DT31" s="609"/>
      <c r="DU31" s="609"/>
      <c r="DV31" s="610"/>
      <c r="DW31" s="613">
        <v>2</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1942913</v>
      </c>
      <c r="S32" s="591"/>
      <c r="T32" s="591"/>
      <c r="U32" s="591"/>
      <c r="V32" s="591"/>
      <c r="W32" s="591"/>
      <c r="X32" s="591"/>
      <c r="Y32" s="592"/>
      <c r="Z32" s="643">
        <v>3.2</v>
      </c>
      <c r="AA32" s="643"/>
      <c r="AB32" s="643"/>
      <c r="AC32" s="643"/>
      <c r="AD32" s="644">
        <v>6319</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99.3</v>
      </c>
      <c r="BH32" s="575"/>
      <c r="BI32" s="575"/>
      <c r="BJ32" s="575"/>
      <c r="BK32" s="575"/>
      <c r="BL32" s="575"/>
      <c r="BM32" s="638">
        <v>96.8</v>
      </c>
      <c r="BN32" s="575"/>
      <c r="BO32" s="575"/>
      <c r="BP32" s="575"/>
      <c r="BQ32" s="632"/>
      <c r="BR32" s="653">
        <v>99.4</v>
      </c>
      <c r="BS32" s="575"/>
      <c r="BT32" s="575"/>
      <c r="BU32" s="575"/>
      <c r="BV32" s="575"/>
      <c r="BW32" s="575"/>
      <c r="BX32" s="638">
        <v>96</v>
      </c>
      <c r="BY32" s="575"/>
      <c r="BZ32" s="575"/>
      <c r="CA32" s="575"/>
      <c r="CB32" s="632"/>
      <c r="CD32" s="664"/>
      <c r="CE32" s="665"/>
      <c r="CF32" s="627" t="s">
        <v>299</v>
      </c>
      <c r="CG32" s="624"/>
      <c r="CH32" s="624"/>
      <c r="CI32" s="624"/>
      <c r="CJ32" s="624"/>
      <c r="CK32" s="624"/>
      <c r="CL32" s="624"/>
      <c r="CM32" s="624"/>
      <c r="CN32" s="624"/>
      <c r="CO32" s="624"/>
      <c r="CP32" s="624"/>
      <c r="CQ32" s="625"/>
      <c r="CR32" s="590">
        <v>1148</v>
      </c>
      <c r="CS32" s="591"/>
      <c r="CT32" s="591"/>
      <c r="CU32" s="591"/>
      <c r="CV32" s="591"/>
      <c r="CW32" s="591"/>
      <c r="CX32" s="591"/>
      <c r="CY32" s="592"/>
      <c r="CZ32" s="593">
        <v>0</v>
      </c>
      <c r="DA32" s="611"/>
      <c r="DB32" s="611"/>
      <c r="DC32" s="612"/>
      <c r="DD32" s="596">
        <v>1148</v>
      </c>
      <c r="DE32" s="591"/>
      <c r="DF32" s="591"/>
      <c r="DG32" s="591"/>
      <c r="DH32" s="591"/>
      <c r="DI32" s="591"/>
      <c r="DJ32" s="591"/>
      <c r="DK32" s="592"/>
      <c r="DL32" s="596">
        <v>1148</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4575600</v>
      </c>
      <c r="S33" s="591"/>
      <c r="T33" s="591"/>
      <c r="U33" s="591"/>
      <c r="V33" s="591"/>
      <c r="W33" s="591"/>
      <c r="X33" s="591"/>
      <c r="Y33" s="592"/>
      <c r="Z33" s="643">
        <v>7.5</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22857770</v>
      </c>
      <c r="CS33" s="609"/>
      <c r="CT33" s="609"/>
      <c r="CU33" s="609"/>
      <c r="CV33" s="609"/>
      <c r="CW33" s="609"/>
      <c r="CX33" s="609"/>
      <c r="CY33" s="610"/>
      <c r="CZ33" s="593">
        <v>38</v>
      </c>
      <c r="DA33" s="611"/>
      <c r="DB33" s="611"/>
      <c r="DC33" s="612"/>
      <c r="DD33" s="596">
        <v>17285360</v>
      </c>
      <c r="DE33" s="609"/>
      <c r="DF33" s="609"/>
      <c r="DG33" s="609"/>
      <c r="DH33" s="609"/>
      <c r="DI33" s="609"/>
      <c r="DJ33" s="609"/>
      <c r="DK33" s="610"/>
      <c r="DL33" s="596">
        <v>14392929</v>
      </c>
      <c r="DM33" s="609"/>
      <c r="DN33" s="609"/>
      <c r="DO33" s="609"/>
      <c r="DP33" s="609"/>
      <c r="DQ33" s="609"/>
      <c r="DR33" s="609"/>
      <c r="DS33" s="609"/>
      <c r="DT33" s="609"/>
      <c r="DU33" s="609"/>
      <c r="DV33" s="610"/>
      <c r="DW33" s="613">
        <v>40.700000000000003</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7722427</v>
      </c>
      <c r="CS34" s="591"/>
      <c r="CT34" s="591"/>
      <c r="CU34" s="591"/>
      <c r="CV34" s="591"/>
      <c r="CW34" s="591"/>
      <c r="CX34" s="591"/>
      <c r="CY34" s="592"/>
      <c r="CZ34" s="593">
        <v>12.8</v>
      </c>
      <c r="DA34" s="611"/>
      <c r="DB34" s="611"/>
      <c r="DC34" s="612"/>
      <c r="DD34" s="596">
        <v>6147104</v>
      </c>
      <c r="DE34" s="591"/>
      <c r="DF34" s="591"/>
      <c r="DG34" s="591"/>
      <c r="DH34" s="591"/>
      <c r="DI34" s="591"/>
      <c r="DJ34" s="591"/>
      <c r="DK34" s="592"/>
      <c r="DL34" s="596">
        <v>5178924</v>
      </c>
      <c r="DM34" s="591"/>
      <c r="DN34" s="591"/>
      <c r="DO34" s="591"/>
      <c r="DP34" s="591"/>
      <c r="DQ34" s="591"/>
      <c r="DR34" s="591"/>
      <c r="DS34" s="591"/>
      <c r="DT34" s="591"/>
      <c r="DU34" s="591"/>
      <c r="DV34" s="592"/>
      <c r="DW34" s="613">
        <v>14.7</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2075400</v>
      </c>
      <c r="S35" s="591"/>
      <c r="T35" s="591"/>
      <c r="U35" s="591"/>
      <c r="V35" s="591"/>
      <c r="W35" s="591"/>
      <c r="X35" s="591"/>
      <c r="Y35" s="592"/>
      <c r="Z35" s="643">
        <v>3.4</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9040048</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416464</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1006348</v>
      </c>
      <c r="CS35" s="609"/>
      <c r="CT35" s="609"/>
      <c r="CU35" s="609"/>
      <c r="CV35" s="609"/>
      <c r="CW35" s="609"/>
      <c r="CX35" s="609"/>
      <c r="CY35" s="610"/>
      <c r="CZ35" s="593">
        <v>1.7</v>
      </c>
      <c r="DA35" s="611"/>
      <c r="DB35" s="611"/>
      <c r="DC35" s="612"/>
      <c r="DD35" s="596">
        <v>710876</v>
      </c>
      <c r="DE35" s="609"/>
      <c r="DF35" s="609"/>
      <c r="DG35" s="609"/>
      <c r="DH35" s="609"/>
      <c r="DI35" s="609"/>
      <c r="DJ35" s="609"/>
      <c r="DK35" s="610"/>
      <c r="DL35" s="596">
        <v>710876</v>
      </c>
      <c r="DM35" s="609"/>
      <c r="DN35" s="609"/>
      <c r="DO35" s="609"/>
      <c r="DP35" s="609"/>
      <c r="DQ35" s="609"/>
      <c r="DR35" s="609"/>
      <c r="DS35" s="609"/>
      <c r="DT35" s="609"/>
      <c r="DU35" s="609"/>
      <c r="DV35" s="610"/>
      <c r="DW35" s="613">
        <v>2</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61294239</v>
      </c>
      <c r="S36" s="631"/>
      <c r="T36" s="631"/>
      <c r="U36" s="631"/>
      <c r="V36" s="631"/>
      <c r="W36" s="631"/>
      <c r="X36" s="631"/>
      <c r="Y36" s="634"/>
      <c r="Z36" s="635">
        <v>100</v>
      </c>
      <c r="AA36" s="635"/>
      <c r="AB36" s="635"/>
      <c r="AC36" s="635"/>
      <c r="AD36" s="636">
        <v>33261642</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1972573</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227632</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4789760</v>
      </c>
      <c r="CS36" s="591"/>
      <c r="CT36" s="591"/>
      <c r="CU36" s="591"/>
      <c r="CV36" s="591"/>
      <c r="CW36" s="591"/>
      <c r="CX36" s="591"/>
      <c r="CY36" s="592"/>
      <c r="CZ36" s="593">
        <v>8</v>
      </c>
      <c r="DA36" s="611"/>
      <c r="DB36" s="611"/>
      <c r="DC36" s="612"/>
      <c r="DD36" s="596">
        <v>3941454</v>
      </c>
      <c r="DE36" s="591"/>
      <c r="DF36" s="591"/>
      <c r="DG36" s="591"/>
      <c r="DH36" s="591"/>
      <c r="DI36" s="591"/>
      <c r="DJ36" s="591"/>
      <c r="DK36" s="592"/>
      <c r="DL36" s="596">
        <v>2779618</v>
      </c>
      <c r="DM36" s="591"/>
      <c r="DN36" s="591"/>
      <c r="DO36" s="591"/>
      <c r="DP36" s="591"/>
      <c r="DQ36" s="591"/>
      <c r="DR36" s="591"/>
      <c r="DS36" s="591"/>
      <c r="DT36" s="591"/>
      <c r="DU36" s="591"/>
      <c r="DV36" s="592"/>
      <c r="DW36" s="613">
        <v>7.9</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843576</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20861</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42040</v>
      </c>
      <c r="CS37" s="609"/>
      <c r="CT37" s="609"/>
      <c r="CU37" s="609"/>
      <c r="CV37" s="609"/>
      <c r="CW37" s="609"/>
      <c r="CX37" s="609"/>
      <c r="CY37" s="610"/>
      <c r="CZ37" s="593">
        <v>0.1</v>
      </c>
      <c r="DA37" s="611"/>
      <c r="DB37" s="611"/>
      <c r="DC37" s="612"/>
      <c r="DD37" s="596">
        <v>42040</v>
      </c>
      <c r="DE37" s="609"/>
      <c r="DF37" s="609"/>
      <c r="DG37" s="609"/>
      <c r="DH37" s="609"/>
      <c r="DI37" s="609"/>
      <c r="DJ37" s="609"/>
      <c r="DK37" s="610"/>
      <c r="DL37" s="596">
        <v>41827</v>
      </c>
      <c r="DM37" s="609"/>
      <c r="DN37" s="609"/>
      <c r="DO37" s="609"/>
      <c r="DP37" s="609"/>
      <c r="DQ37" s="609"/>
      <c r="DR37" s="609"/>
      <c r="DS37" s="609"/>
      <c r="DT37" s="609"/>
      <c r="DU37" s="609"/>
      <c r="DV37" s="610"/>
      <c r="DW37" s="613">
        <v>0.1</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v>105002</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33164</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6962473</v>
      </c>
      <c r="CS38" s="591"/>
      <c r="CT38" s="591"/>
      <c r="CU38" s="591"/>
      <c r="CV38" s="591"/>
      <c r="CW38" s="591"/>
      <c r="CX38" s="591"/>
      <c r="CY38" s="592"/>
      <c r="CZ38" s="593">
        <v>11.6</v>
      </c>
      <c r="DA38" s="611"/>
      <c r="DB38" s="611"/>
      <c r="DC38" s="612"/>
      <c r="DD38" s="596">
        <v>5957842</v>
      </c>
      <c r="DE38" s="591"/>
      <c r="DF38" s="591"/>
      <c r="DG38" s="591"/>
      <c r="DH38" s="591"/>
      <c r="DI38" s="591"/>
      <c r="DJ38" s="591"/>
      <c r="DK38" s="592"/>
      <c r="DL38" s="596">
        <v>5675511</v>
      </c>
      <c r="DM38" s="591"/>
      <c r="DN38" s="591"/>
      <c r="DO38" s="591"/>
      <c r="DP38" s="591"/>
      <c r="DQ38" s="591"/>
      <c r="DR38" s="591"/>
      <c r="DS38" s="591"/>
      <c r="DT38" s="591"/>
      <c r="DU38" s="591"/>
      <c r="DV38" s="592"/>
      <c r="DW38" s="613">
        <v>16.100000000000001</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v>12592</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94</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651449</v>
      </c>
      <c r="CS39" s="609"/>
      <c r="CT39" s="609"/>
      <c r="CU39" s="609"/>
      <c r="CV39" s="609"/>
      <c r="CW39" s="609"/>
      <c r="CX39" s="609"/>
      <c r="CY39" s="610"/>
      <c r="CZ39" s="593">
        <v>1.1000000000000001</v>
      </c>
      <c r="DA39" s="611"/>
      <c r="DB39" s="611"/>
      <c r="DC39" s="612"/>
      <c r="DD39" s="596">
        <v>480000</v>
      </c>
      <c r="DE39" s="609"/>
      <c r="DF39" s="609"/>
      <c r="DG39" s="609"/>
      <c r="DH39" s="609"/>
      <c r="DI39" s="609"/>
      <c r="DJ39" s="609"/>
      <c r="DK39" s="610"/>
      <c r="DL39" s="596" t="s">
        <v>324</v>
      </c>
      <c r="DM39" s="609"/>
      <c r="DN39" s="609"/>
      <c r="DO39" s="609"/>
      <c r="DP39" s="609"/>
      <c r="DQ39" s="609"/>
      <c r="DR39" s="609"/>
      <c r="DS39" s="609"/>
      <c r="DT39" s="609"/>
      <c r="DU39" s="609"/>
      <c r="DV39" s="610"/>
      <c r="DW39" s="613" t="s">
        <v>324</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1324544</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121</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1725313</v>
      </c>
      <c r="CS40" s="591"/>
      <c r="CT40" s="591"/>
      <c r="CU40" s="591"/>
      <c r="CV40" s="591"/>
      <c r="CW40" s="591"/>
      <c r="CX40" s="591"/>
      <c r="CY40" s="592"/>
      <c r="CZ40" s="593">
        <v>2.9</v>
      </c>
      <c r="DA40" s="611"/>
      <c r="DB40" s="611"/>
      <c r="DC40" s="612"/>
      <c r="DD40" s="596">
        <v>48084</v>
      </c>
      <c r="DE40" s="591"/>
      <c r="DF40" s="591"/>
      <c r="DG40" s="591"/>
      <c r="DH40" s="591"/>
      <c r="DI40" s="591"/>
      <c r="DJ40" s="591"/>
      <c r="DK40" s="592"/>
      <c r="DL40" s="596">
        <v>48000</v>
      </c>
      <c r="DM40" s="591"/>
      <c r="DN40" s="591"/>
      <c r="DO40" s="591"/>
      <c r="DP40" s="591"/>
      <c r="DQ40" s="591"/>
      <c r="DR40" s="591"/>
      <c r="DS40" s="591"/>
      <c r="DT40" s="591"/>
      <c r="DU40" s="591"/>
      <c r="DV40" s="592"/>
      <c r="DW40" s="613">
        <v>0.1</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4781761</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365</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7294423</v>
      </c>
      <c r="CS42" s="591"/>
      <c r="CT42" s="591"/>
      <c r="CU42" s="591"/>
      <c r="CV42" s="591"/>
      <c r="CW42" s="591"/>
      <c r="CX42" s="591"/>
      <c r="CY42" s="592"/>
      <c r="CZ42" s="593">
        <v>12.1</v>
      </c>
      <c r="DA42" s="594"/>
      <c r="DB42" s="594"/>
      <c r="DC42" s="595"/>
      <c r="DD42" s="596">
        <v>2194125</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163304</v>
      </c>
      <c r="CS43" s="609"/>
      <c r="CT43" s="609"/>
      <c r="CU43" s="609"/>
      <c r="CV43" s="609"/>
      <c r="CW43" s="609"/>
      <c r="CX43" s="609"/>
      <c r="CY43" s="610"/>
      <c r="CZ43" s="593">
        <v>0.3</v>
      </c>
      <c r="DA43" s="611"/>
      <c r="DB43" s="611"/>
      <c r="DC43" s="612"/>
      <c r="DD43" s="596">
        <v>163202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6551845</v>
      </c>
      <c r="CS44" s="591"/>
      <c r="CT44" s="591"/>
      <c r="CU44" s="591"/>
      <c r="CV44" s="591"/>
      <c r="CW44" s="591"/>
      <c r="CX44" s="591"/>
      <c r="CY44" s="592"/>
      <c r="CZ44" s="593">
        <v>10.9</v>
      </c>
      <c r="DA44" s="594"/>
      <c r="DB44" s="594"/>
      <c r="DC44" s="595"/>
      <c r="DD44" s="596">
        <v>1644232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2741832</v>
      </c>
      <c r="CS45" s="609"/>
      <c r="CT45" s="609"/>
      <c r="CU45" s="609"/>
      <c r="CV45" s="609"/>
      <c r="CW45" s="609"/>
      <c r="CX45" s="609"/>
      <c r="CY45" s="610"/>
      <c r="CZ45" s="593">
        <v>4.5999999999999996</v>
      </c>
      <c r="DA45" s="611"/>
      <c r="DB45" s="611"/>
      <c r="DC45" s="612"/>
      <c r="DD45" s="596">
        <v>249321</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3675950</v>
      </c>
      <c r="CS46" s="591"/>
      <c r="CT46" s="591"/>
      <c r="CU46" s="591"/>
      <c r="CV46" s="591"/>
      <c r="CW46" s="591"/>
      <c r="CX46" s="591"/>
      <c r="CY46" s="592"/>
      <c r="CZ46" s="593">
        <v>6.1</v>
      </c>
      <c r="DA46" s="594"/>
      <c r="DB46" s="594"/>
      <c r="DC46" s="595"/>
      <c r="DD46" s="596">
        <v>1320483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742578</v>
      </c>
      <c r="CS47" s="609"/>
      <c r="CT47" s="609"/>
      <c r="CU47" s="609"/>
      <c r="CV47" s="609"/>
      <c r="CW47" s="609"/>
      <c r="CX47" s="609"/>
      <c r="CY47" s="610"/>
      <c r="CZ47" s="593">
        <v>1.2</v>
      </c>
      <c r="DA47" s="611"/>
      <c r="DB47" s="611"/>
      <c r="DC47" s="612"/>
      <c r="DD47" s="596">
        <v>549893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60169045</v>
      </c>
      <c r="CS49" s="575"/>
      <c r="CT49" s="575"/>
      <c r="CU49" s="575"/>
      <c r="CV49" s="575"/>
      <c r="CW49" s="575"/>
      <c r="CX49" s="575"/>
      <c r="CY49" s="576"/>
      <c r="CZ49" s="577">
        <v>100</v>
      </c>
      <c r="DA49" s="578"/>
      <c r="DB49" s="578"/>
      <c r="DC49" s="579"/>
      <c r="DD49" s="580">
        <v>39268967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Q23" sqref="Q23:Z2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365</v>
      </c>
      <c r="C7" s="1050"/>
      <c r="D7" s="1050"/>
      <c r="E7" s="1050"/>
      <c r="F7" s="1050"/>
      <c r="G7" s="1050"/>
      <c r="H7" s="1050"/>
      <c r="I7" s="1050"/>
      <c r="J7" s="1050"/>
      <c r="K7" s="1050"/>
      <c r="L7" s="1050"/>
      <c r="M7" s="1050"/>
      <c r="N7" s="1050"/>
      <c r="O7" s="1050"/>
      <c r="P7" s="1051"/>
      <c r="Q7" s="1103">
        <v>61100</v>
      </c>
      <c r="R7" s="1104"/>
      <c r="S7" s="1104"/>
      <c r="T7" s="1104"/>
      <c r="U7" s="1104"/>
      <c r="V7" s="1104">
        <v>59997</v>
      </c>
      <c r="W7" s="1104"/>
      <c r="X7" s="1104"/>
      <c r="Y7" s="1104"/>
      <c r="Z7" s="1104"/>
      <c r="AA7" s="1104">
        <f>Q7-V7</f>
        <v>1103</v>
      </c>
      <c r="AB7" s="1104"/>
      <c r="AC7" s="1104"/>
      <c r="AD7" s="1104"/>
      <c r="AE7" s="1105"/>
      <c r="AF7" s="1106">
        <v>553</v>
      </c>
      <c r="AG7" s="1107"/>
      <c r="AH7" s="1107"/>
      <c r="AI7" s="1107"/>
      <c r="AJ7" s="1108"/>
      <c r="AK7" s="1090">
        <v>1496</v>
      </c>
      <c r="AL7" s="1091"/>
      <c r="AM7" s="1091"/>
      <c r="AN7" s="1091"/>
      <c r="AO7" s="1091"/>
      <c r="AP7" s="1091">
        <v>66149</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562</v>
      </c>
      <c r="BT7" s="1095"/>
      <c r="BU7" s="1095"/>
      <c r="BV7" s="1095"/>
      <c r="BW7" s="1095"/>
      <c r="BX7" s="1095"/>
      <c r="BY7" s="1095"/>
      <c r="BZ7" s="1095"/>
      <c r="CA7" s="1095"/>
      <c r="CB7" s="1095"/>
      <c r="CC7" s="1095"/>
      <c r="CD7" s="1095"/>
      <c r="CE7" s="1095"/>
      <c r="CF7" s="1095"/>
      <c r="CG7" s="1096"/>
      <c r="CH7" s="1087">
        <v>73</v>
      </c>
      <c r="CI7" s="1088"/>
      <c r="CJ7" s="1088"/>
      <c r="CK7" s="1088"/>
      <c r="CL7" s="1089"/>
      <c r="CM7" s="1087">
        <v>429</v>
      </c>
      <c r="CN7" s="1088"/>
      <c r="CO7" s="1088"/>
      <c r="CP7" s="1088"/>
      <c r="CQ7" s="1089"/>
      <c r="CR7" s="1087">
        <v>200</v>
      </c>
      <c r="CS7" s="1088"/>
      <c r="CT7" s="1088"/>
      <c r="CU7" s="1088"/>
      <c r="CV7" s="1089"/>
      <c r="CW7" s="1087" t="s">
        <v>571</v>
      </c>
      <c r="CX7" s="1088"/>
      <c r="CY7" s="1088"/>
      <c r="CZ7" s="1088"/>
      <c r="DA7" s="1089"/>
      <c r="DB7" s="1087" t="s">
        <v>571</v>
      </c>
      <c r="DC7" s="1088"/>
      <c r="DD7" s="1088"/>
      <c r="DE7" s="1088"/>
      <c r="DF7" s="1089"/>
      <c r="DG7" s="988" t="s">
        <v>576</v>
      </c>
      <c r="DH7" s="989"/>
      <c r="DI7" s="989"/>
      <c r="DJ7" s="989"/>
      <c r="DK7" s="990"/>
      <c r="DL7" s="988" t="s">
        <v>576</v>
      </c>
      <c r="DM7" s="989"/>
      <c r="DN7" s="989"/>
      <c r="DO7" s="989"/>
      <c r="DP7" s="990"/>
      <c r="DQ7" s="988" t="s">
        <v>576</v>
      </c>
      <c r="DR7" s="989"/>
      <c r="DS7" s="989"/>
      <c r="DT7" s="989"/>
      <c r="DU7" s="990"/>
      <c r="DV7" s="1114"/>
      <c r="DW7" s="1115"/>
      <c r="DX7" s="1115"/>
      <c r="DY7" s="1115"/>
      <c r="DZ7" s="1116"/>
      <c r="EA7" s="207"/>
    </row>
    <row r="8" spans="1:131" s="208" customFormat="1" ht="26.25" customHeight="1" x14ac:dyDescent="0.15">
      <c r="A8" s="214">
        <v>2</v>
      </c>
      <c r="B8" s="1036" t="s">
        <v>366</v>
      </c>
      <c r="C8" s="1037"/>
      <c r="D8" s="1037"/>
      <c r="E8" s="1037"/>
      <c r="F8" s="1037"/>
      <c r="G8" s="1037"/>
      <c r="H8" s="1037"/>
      <c r="I8" s="1037"/>
      <c r="J8" s="1037"/>
      <c r="K8" s="1037"/>
      <c r="L8" s="1037"/>
      <c r="M8" s="1037"/>
      <c r="N8" s="1037"/>
      <c r="O8" s="1037"/>
      <c r="P8" s="1038"/>
      <c r="Q8" s="1042">
        <v>224</v>
      </c>
      <c r="R8" s="1043"/>
      <c r="S8" s="1043"/>
      <c r="T8" s="1043"/>
      <c r="U8" s="1043"/>
      <c r="V8" s="1043">
        <v>202</v>
      </c>
      <c r="W8" s="1043"/>
      <c r="X8" s="1043"/>
      <c r="Y8" s="1043"/>
      <c r="Z8" s="1043"/>
      <c r="AA8" s="1043">
        <v>23</v>
      </c>
      <c r="AB8" s="1043"/>
      <c r="AC8" s="1043"/>
      <c r="AD8" s="1043"/>
      <c r="AE8" s="1044"/>
      <c r="AF8" s="1018">
        <v>23</v>
      </c>
      <c r="AG8" s="1019"/>
      <c r="AH8" s="1019"/>
      <c r="AI8" s="1019"/>
      <c r="AJ8" s="1020"/>
      <c r="AK8" s="1085" t="s">
        <v>571</v>
      </c>
      <c r="AL8" s="1086"/>
      <c r="AM8" s="1086"/>
      <c r="AN8" s="1086"/>
      <c r="AO8" s="1086"/>
      <c r="AP8" s="1086" t="s">
        <v>575</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563</v>
      </c>
      <c r="BT8" s="1014"/>
      <c r="BU8" s="1014"/>
      <c r="BV8" s="1014"/>
      <c r="BW8" s="1014"/>
      <c r="BX8" s="1014"/>
      <c r="BY8" s="1014"/>
      <c r="BZ8" s="1014"/>
      <c r="CA8" s="1014"/>
      <c r="CB8" s="1014"/>
      <c r="CC8" s="1014"/>
      <c r="CD8" s="1014"/>
      <c r="CE8" s="1014"/>
      <c r="CF8" s="1014"/>
      <c r="CG8" s="1015"/>
      <c r="CH8" s="988">
        <v>59</v>
      </c>
      <c r="CI8" s="989"/>
      <c r="CJ8" s="989"/>
      <c r="CK8" s="989"/>
      <c r="CL8" s="990"/>
      <c r="CM8" s="988">
        <v>644</v>
      </c>
      <c r="CN8" s="989"/>
      <c r="CO8" s="989"/>
      <c r="CP8" s="989"/>
      <c r="CQ8" s="990"/>
      <c r="CR8" s="988">
        <v>150</v>
      </c>
      <c r="CS8" s="989"/>
      <c r="CT8" s="989"/>
      <c r="CU8" s="989"/>
      <c r="CV8" s="990"/>
      <c r="CW8" s="988" t="s">
        <v>571</v>
      </c>
      <c r="CX8" s="989"/>
      <c r="CY8" s="989"/>
      <c r="CZ8" s="989"/>
      <c r="DA8" s="990"/>
      <c r="DB8" s="988" t="s">
        <v>576</v>
      </c>
      <c r="DC8" s="989"/>
      <c r="DD8" s="989"/>
      <c r="DE8" s="989"/>
      <c r="DF8" s="990"/>
      <c r="DG8" s="988" t="s">
        <v>576</v>
      </c>
      <c r="DH8" s="989"/>
      <c r="DI8" s="989"/>
      <c r="DJ8" s="989"/>
      <c r="DK8" s="990"/>
      <c r="DL8" s="988" t="s">
        <v>576</v>
      </c>
      <c r="DM8" s="989"/>
      <c r="DN8" s="989"/>
      <c r="DO8" s="989"/>
      <c r="DP8" s="990"/>
      <c r="DQ8" s="988" t="s">
        <v>576</v>
      </c>
      <c r="DR8" s="989"/>
      <c r="DS8" s="989"/>
      <c r="DT8" s="989"/>
      <c r="DU8" s="990"/>
      <c r="DV8" s="991"/>
      <c r="DW8" s="992"/>
      <c r="DX8" s="992"/>
      <c r="DY8" s="992"/>
      <c r="DZ8" s="993"/>
      <c r="EA8" s="207"/>
    </row>
    <row r="9" spans="1:131" s="208" customFormat="1" ht="26.25" customHeight="1" x14ac:dyDescent="0.15">
      <c r="A9" s="214">
        <v>3</v>
      </c>
      <c r="B9" s="1036" t="s">
        <v>367</v>
      </c>
      <c r="C9" s="1037"/>
      <c r="D9" s="1037"/>
      <c r="E9" s="1037"/>
      <c r="F9" s="1037"/>
      <c r="G9" s="1037"/>
      <c r="H9" s="1037"/>
      <c r="I9" s="1037"/>
      <c r="J9" s="1037"/>
      <c r="K9" s="1037"/>
      <c r="L9" s="1037"/>
      <c r="M9" s="1037"/>
      <c r="N9" s="1037"/>
      <c r="O9" s="1037"/>
      <c r="P9" s="1038"/>
      <c r="Q9" s="1042">
        <v>58</v>
      </c>
      <c r="R9" s="1043"/>
      <c r="S9" s="1043"/>
      <c r="T9" s="1043"/>
      <c r="U9" s="1043"/>
      <c r="V9" s="1043">
        <v>58</v>
      </c>
      <c r="W9" s="1043"/>
      <c r="X9" s="1043"/>
      <c r="Y9" s="1043"/>
      <c r="Z9" s="1043"/>
      <c r="AA9" s="1043" t="s">
        <v>571</v>
      </c>
      <c r="AB9" s="1043"/>
      <c r="AC9" s="1043"/>
      <c r="AD9" s="1043"/>
      <c r="AE9" s="1044"/>
      <c r="AF9" s="1018" t="s">
        <v>112</v>
      </c>
      <c r="AG9" s="1019"/>
      <c r="AH9" s="1019"/>
      <c r="AI9" s="1019"/>
      <c r="AJ9" s="1020"/>
      <c r="AK9" s="1085">
        <v>43</v>
      </c>
      <c r="AL9" s="1086"/>
      <c r="AM9" s="1086"/>
      <c r="AN9" s="1086"/>
      <c r="AO9" s="1086"/>
      <c r="AP9" s="1086" t="s">
        <v>575</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564</v>
      </c>
      <c r="BT9" s="1014"/>
      <c r="BU9" s="1014"/>
      <c r="BV9" s="1014"/>
      <c r="BW9" s="1014"/>
      <c r="BX9" s="1014"/>
      <c r="BY9" s="1014"/>
      <c r="BZ9" s="1014"/>
      <c r="CA9" s="1014"/>
      <c r="CB9" s="1014"/>
      <c r="CC9" s="1014"/>
      <c r="CD9" s="1014"/>
      <c r="CE9" s="1014"/>
      <c r="CF9" s="1014"/>
      <c r="CG9" s="1015"/>
      <c r="CH9" s="988">
        <v>25</v>
      </c>
      <c r="CI9" s="989"/>
      <c r="CJ9" s="989"/>
      <c r="CK9" s="989"/>
      <c r="CL9" s="990"/>
      <c r="CM9" s="988">
        <v>88</v>
      </c>
      <c r="CN9" s="989"/>
      <c r="CO9" s="989"/>
      <c r="CP9" s="989"/>
      <c r="CQ9" s="990"/>
      <c r="CR9" s="988">
        <v>3</v>
      </c>
      <c r="CS9" s="989"/>
      <c r="CT9" s="989"/>
      <c r="CU9" s="989"/>
      <c r="CV9" s="990"/>
      <c r="CW9" s="988">
        <v>98</v>
      </c>
      <c r="CX9" s="989"/>
      <c r="CY9" s="989"/>
      <c r="CZ9" s="989"/>
      <c r="DA9" s="990"/>
      <c r="DB9" s="988" t="s">
        <v>576</v>
      </c>
      <c r="DC9" s="989"/>
      <c r="DD9" s="989"/>
      <c r="DE9" s="989"/>
      <c r="DF9" s="990"/>
      <c r="DG9" s="988" t="s">
        <v>576</v>
      </c>
      <c r="DH9" s="989"/>
      <c r="DI9" s="989"/>
      <c r="DJ9" s="989"/>
      <c r="DK9" s="990"/>
      <c r="DL9" s="988" t="s">
        <v>576</v>
      </c>
      <c r="DM9" s="989"/>
      <c r="DN9" s="989"/>
      <c r="DO9" s="989"/>
      <c r="DP9" s="990"/>
      <c r="DQ9" s="988" t="s">
        <v>576</v>
      </c>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565</v>
      </c>
      <c r="BT10" s="1014"/>
      <c r="BU10" s="1014"/>
      <c r="BV10" s="1014"/>
      <c r="BW10" s="1014"/>
      <c r="BX10" s="1014"/>
      <c r="BY10" s="1014"/>
      <c r="BZ10" s="1014"/>
      <c r="CA10" s="1014"/>
      <c r="CB10" s="1014"/>
      <c r="CC10" s="1014"/>
      <c r="CD10" s="1014"/>
      <c r="CE10" s="1014"/>
      <c r="CF10" s="1014"/>
      <c r="CG10" s="1015"/>
      <c r="CH10" s="988">
        <v>-7</v>
      </c>
      <c r="CI10" s="989"/>
      <c r="CJ10" s="989"/>
      <c r="CK10" s="989"/>
      <c r="CL10" s="990"/>
      <c r="CM10" s="988">
        <v>898</v>
      </c>
      <c r="CN10" s="989"/>
      <c r="CO10" s="989"/>
      <c r="CP10" s="989"/>
      <c r="CQ10" s="990"/>
      <c r="CR10" s="988">
        <v>50</v>
      </c>
      <c r="CS10" s="989"/>
      <c r="CT10" s="989"/>
      <c r="CU10" s="989"/>
      <c r="CV10" s="990"/>
      <c r="CW10" s="988" t="s">
        <v>571</v>
      </c>
      <c r="CX10" s="989"/>
      <c r="CY10" s="989"/>
      <c r="CZ10" s="989"/>
      <c r="DA10" s="990"/>
      <c r="DB10" s="988" t="s">
        <v>576</v>
      </c>
      <c r="DC10" s="989"/>
      <c r="DD10" s="989"/>
      <c r="DE10" s="989"/>
      <c r="DF10" s="990"/>
      <c r="DG10" s="988" t="s">
        <v>576</v>
      </c>
      <c r="DH10" s="989"/>
      <c r="DI10" s="989"/>
      <c r="DJ10" s="989"/>
      <c r="DK10" s="990"/>
      <c r="DL10" s="988" t="s">
        <v>576</v>
      </c>
      <c r="DM10" s="989"/>
      <c r="DN10" s="989"/>
      <c r="DO10" s="989"/>
      <c r="DP10" s="990"/>
      <c r="DQ10" s="988" t="s">
        <v>576</v>
      </c>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t="s">
        <v>566</v>
      </c>
      <c r="BT11" s="1014"/>
      <c r="BU11" s="1014"/>
      <c r="BV11" s="1014"/>
      <c r="BW11" s="1014"/>
      <c r="BX11" s="1014"/>
      <c r="BY11" s="1014"/>
      <c r="BZ11" s="1014"/>
      <c r="CA11" s="1014"/>
      <c r="CB11" s="1014"/>
      <c r="CC11" s="1014"/>
      <c r="CD11" s="1014"/>
      <c r="CE11" s="1014"/>
      <c r="CF11" s="1014"/>
      <c r="CG11" s="1015"/>
      <c r="CH11" s="988">
        <v>78</v>
      </c>
      <c r="CI11" s="989"/>
      <c r="CJ11" s="989"/>
      <c r="CK11" s="989"/>
      <c r="CL11" s="990"/>
      <c r="CM11" s="988">
        <v>578</v>
      </c>
      <c r="CN11" s="989"/>
      <c r="CO11" s="989"/>
      <c r="CP11" s="989"/>
      <c r="CQ11" s="990"/>
      <c r="CR11" s="988">
        <v>275</v>
      </c>
      <c r="CS11" s="989"/>
      <c r="CT11" s="989"/>
      <c r="CU11" s="989"/>
      <c r="CV11" s="990"/>
      <c r="CW11" s="988">
        <v>146</v>
      </c>
      <c r="CX11" s="989"/>
      <c r="CY11" s="989"/>
      <c r="CZ11" s="989"/>
      <c r="DA11" s="990"/>
      <c r="DB11" s="988" t="s">
        <v>576</v>
      </c>
      <c r="DC11" s="989"/>
      <c r="DD11" s="989"/>
      <c r="DE11" s="989"/>
      <c r="DF11" s="990"/>
      <c r="DG11" s="988" t="s">
        <v>576</v>
      </c>
      <c r="DH11" s="989"/>
      <c r="DI11" s="989"/>
      <c r="DJ11" s="989"/>
      <c r="DK11" s="990"/>
      <c r="DL11" s="988" t="s">
        <v>576</v>
      </c>
      <c r="DM11" s="989"/>
      <c r="DN11" s="989"/>
      <c r="DO11" s="989"/>
      <c r="DP11" s="990"/>
      <c r="DQ11" s="988" t="s">
        <v>576</v>
      </c>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t="s">
        <v>567</v>
      </c>
      <c r="BT12" s="1014"/>
      <c r="BU12" s="1014"/>
      <c r="BV12" s="1014"/>
      <c r="BW12" s="1014"/>
      <c r="BX12" s="1014"/>
      <c r="BY12" s="1014"/>
      <c r="BZ12" s="1014"/>
      <c r="CA12" s="1014"/>
      <c r="CB12" s="1014"/>
      <c r="CC12" s="1014"/>
      <c r="CD12" s="1014"/>
      <c r="CE12" s="1014"/>
      <c r="CF12" s="1014"/>
      <c r="CG12" s="1015"/>
      <c r="CH12" s="988">
        <v>48</v>
      </c>
      <c r="CI12" s="989"/>
      <c r="CJ12" s="989"/>
      <c r="CK12" s="989"/>
      <c r="CL12" s="990"/>
      <c r="CM12" s="988">
        <v>3842</v>
      </c>
      <c r="CN12" s="989"/>
      <c r="CO12" s="989"/>
      <c r="CP12" s="989"/>
      <c r="CQ12" s="990"/>
      <c r="CR12" s="988">
        <v>2175</v>
      </c>
      <c r="CS12" s="989"/>
      <c r="CT12" s="989"/>
      <c r="CU12" s="989"/>
      <c r="CV12" s="990"/>
      <c r="CW12" s="988">
        <v>362</v>
      </c>
      <c r="CX12" s="989"/>
      <c r="CY12" s="989"/>
      <c r="CZ12" s="989"/>
      <c r="DA12" s="990"/>
      <c r="DB12" s="988" t="s">
        <v>576</v>
      </c>
      <c r="DC12" s="989"/>
      <c r="DD12" s="989"/>
      <c r="DE12" s="989"/>
      <c r="DF12" s="990"/>
      <c r="DG12" s="988" t="s">
        <v>576</v>
      </c>
      <c r="DH12" s="989"/>
      <c r="DI12" s="989"/>
      <c r="DJ12" s="989"/>
      <c r="DK12" s="990"/>
      <c r="DL12" s="988" t="s">
        <v>576</v>
      </c>
      <c r="DM12" s="989"/>
      <c r="DN12" s="989"/>
      <c r="DO12" s="989"/>
      <c r="DP12" s="990"/>
      <c r="DQ12" s="988" t="s">
        <v>576</v>
      </c>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v>61302</v>
      </c>
      <c r="R23" s="1068"/>
      <c r="S23" s="1068"/>
      <c r="T23" s="1068"/>
      <c r="U23" s="1068"/>
      <c r="V23" s="1068">
        <v>60177</v>
      </c>
      <c r="W23" s="1068"/>
      <c r="X23" s="1068"/>
      <c r="Y23" s="1068"/>
      <c r="Z23" s="1068"/>
      <c r="AA23" s="1068">
        <v>1125</v>
      </c>
      <c r="AB23" s="1068"/>
      <c r="AC23" s="1068"/>
      <c r="AD23" s="1068"/>
      <c r="AE23" s="1069"/>
      <c r="AF23" s="1070">
        <v>575</v>
      </c>
      <c r="AG23" s="1068"/>
      <c r="AH23" s="1068"/>
      <c r="AI23" s="1068"/>
      <c r="AJ23" s="1071"/>
      <c r="AK23" s="1072"/>
      <c r="AL23" s="1073"/>
      <c r="AM23" s="1073"/>
      <c r="AN23" s="1073"/>
      <c r="AO23" s="1073"/>
      <c r="AP23" s="1068">
        <v>66149</v>
      </c>
      <c r="AQ23" s="1068"/>
      <c r="AR23" s="1068"/>
      <c r="AS23" s="1068"/>
      <c r="AT23" s="1068"/>
      <c r="AU23" s="1074"/>
      <c r="AV23" s="1074"/>
      <c r="AW23" s="1074"/>
      <c r="AX23" s="1074"/>
      <c r="AY23" s="1075"/>
      <c r="AZ23" s="1064" t="s">
        <v>371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348</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382</v>
      </c>
      <c r="C28" s="1050"/>
      <c r="D28" s="1050"/>
      <c r="E28" s="1050"/>
      <c r="F28" s="1050"/>
      <c r="G28" s="1050"/>
      <c r="H28" s="1050"/>
      <c r="I28" s="1050"/>
      <c r="J28" s="1050"/>
      <c r="K28" s="1050"/>
      <c r="L28" s="1050"/>
      <c r="M28" s="1050"/>
      <c r="N28" s="1050"/>
      <c r="O28" s="1050"/>
      <c r="P28" s="1051"/>
      <c r="Q28" s="1052">
        <v>19878</v>
      </c>
      <c r="R28" s="1053"/>
      <c r="S28" s="1053"/>
      <c r="T28" s="1053"/>
      <c r="U28" s="1053"/>
      <c r="V28" s="1053">
        <v>19461</v>
      </c>
      <c r="W28" s="1053"/>
      <c r="X28" s="1053"/>
      <c r="Y28" s="1053"/>
      <c r="Z28" s="1053"/>
      <c r="AA28" s="1053">
        <v>416</v>
      </c>
      <c r="AB28" s="1053"/>
      <c r="AC28" s="1053"/>
      <c r="AD28" s="1053"/>
      <c r="AE28" s="1054"/>
      <c r="AF28" s="1055">
        <v>416</v>
      </c>
      <c r="AG28" s="1053"/>
      <c r="AH28" s="1053"/>
      <c r="AI28" s="1053"/>
      <c r="AJ28" s="1056"/>
      <c r="AK28" s="1057">
        <v>1655</v>
      </c>
      <c r="AL28" s="1045"/>
      <c r="AM28" s="1045"/>
      <c r="AN28" s="1045"/>
      <c r="AO28" s="1045"/>
      <c r="AP28" s="1045" t="s">
        <v>506</v>
      </c>
      <c r="AQ28" s="1045"/>
      <c r="AR28" s="1045"/>
      <c r="AS28" s="1045"/>
      <c r="AT28" s="1045"/>
      <c r="AU28" s="1045" t="s">
        <v>506</v>
      </c>
      <c r="AV28" s="1045"/>
      <c r="AW28" s="1045"/>
      <c r="AX28" s="1045"/>
      <c r="AY28" s="1045"/>
      <c r="AZ28" s="1046" t="s">
        <v>506</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383</v>
      </c>
      <c r="C29" s="1037"/>
      <c r="D29" s="1037"/>
      <c r="E29" s="1037"/>
      <c r="F29" s="1037"/>
      <c r="G29" s="1037"/>
      <c r="H29" s="1037"/>
      <c r="I29" s="1037"/>
      <c r="J29" s="1037"/>
      <c r="K29" s="1037"/>
      <c r="L29" s="1037"/>
      <c r="M29" s="1037"/>
      <c r="N29" s="1037"/>
      <c r="O29" s="1037"/>
      <c r="P29" s="1038"/>
      <c r="Q29" s="1042">
        <v>217</v>
      </c>
      <c r="R29" s="1043"/>
      <c r="S29" s="1043"/>
      <c r="T29" s="1043"/>
      <c r="U29" s="1043"/>
      <c r="V29" s="1043">
        <v>217</v>
      </c>
      <c r="W29" s="1043"/>
      <c r="X29" s="1043"/>
      <c r="Y29" s="1043"/>
      <c r="Z29" s="1043"/>
      <c r="AA29" s="1043">
        <v>0</v>
      </c>
      <c r="AB29" s="1043"/>
      <c r="AC29" s="1043"/>
      <c r="AD29" s="1043"/>
      <c r="AE29" s="1044"/>
      <c r="AF29" s="1018">
        <v>0</v>
      </c>
      <c r="AG29" s="1019"/>
      <c r="AH29" s="1019"/>
      <c r="AI29" s="1019"/>
      <c r="AJ29" s="1020"/>
      <c r="AK29" s="979" t="s">
        <v>506</v>
      </c>
      <c r="AL29" s="970"/>
      <c r="AM29" s="970"/>
      <c r="AN29" s="970"/>
      <c r="AO29" s="970"/>
      <c r="AP29" s="970">
        <v>327</v>
      </c>
      <c r="AQ29" s="970"/>
      <c r="AR29" s="970"/>
      <c r="AS29" s="970"/>
      <c r="AT29" s="970"/>
      <c r="AU29" s="970" t="s">
        <v>506</v>
      </c>
      <c r="AV29" s="970"/>
      <c r="AW29" s="970"/>
      <c r="AX29" s="970"/>
      <c r="AY29" s="970"/>
      <c r="AZ29" s="1041" t="s">
        <v>506</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384</v>
      </c>
      <c r="C30" s="1037"/>
      <c r="D30" s="1037"/>
      <c r="E30" s="1037"/>
      <c r="F30" s="1037"/>
      <c r="G30" s="1037"/>
      <c r="H30" s="1037"/>
      <c r="I30" s="1037"/>
      <c r="J30" s="1037"/>
      <c r="K30" s="1037"/>
      <c r="L30" s="1037"/>
      <c r="M30" s="1037"/>
      <c r="N30" s="1037"/>
      <c r="O30" s="1037"/>
      <c r="P30" s="1038"/>
      <c r="Q30" s="1042">
        <v>16411</v>
      </c>
      <c r="R30" s="1043"/>
      <c r="S30" s="1043"/>
      <c r="T30" s="1043"/>
      <c r="U30" s="1043"/>
      <c r="V30" s="1043">
        <v>16058</v>
      </c>
      <c r="W30" s="1043"/>
      <c r="X30" s="1043"/>
      <c r="Y30" s="1043"/>
      <c r="Z30" s="1043"/>
      <c r="AA30" s="1043">
        <v>353</v>
      </c>
      <c r="AB30" s="1043"/>
      <c r="AC30" s="1043"/>
      <c r="AD30" s="1043"/>
      <c r="AE30" s="1044"/>
      <c r="AF30" s="1018">
        <v>353</v>
      </c>
      <c r="AG30" s="1019"/>
      <c r="AH30" s="1019"/>
      <c r="AI30" s="1019"/>
      <c r="AJ30" s="1020"/>
      <c r="AK30" s="979">
        <v>2225</v>
      </c>
      <c r="AL30" s="970"/>
      <c r="AM30" s="970"/>
      <c r="AN30" s="970"/>
      <c r="AO30" s="970"/>
      <c r="AP30" s="970" t="s">
        <v>506</v>
      </c>
      <c r="AQ30" s="970"/>
      <c r="AR30" s="970"/>
      <c r="AS30" s="970"/>
      <c r="AT30" s="970"/>
      <c r="AU30" s="970" t="s">
        <v>506</v>
      </c>
      <c r="AV30" s="970"/>
      <c r="AW30" s="970"/>
      <c r="AX30" s="970"/>
      <c r="AY30" s="970"/>
      <c r="AZ30" s="1041" t="s">
        <v>506</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385</v>
      </c>
      <c r="C31" s="1037"/>
      <c r="D31" s="1037"/>
      <c r="E31" s="1037"/>
      <c r="F31" s="1037"/>
      <c r="G31" s="1037"/>
      <c r="H31" s="1037"/>
      <c r="I31" s="1037"/>
      <c r="J31" s="1037"/>
      <c r="K31" s="1037"/>
      <c r="L31" s="1037"/>
      <c r="M31" s="1037"/>
      <c r="N31" s="1037"/>
      <c r="O31" s="1037"/>
      <c r="P31" s="1038"/>
      <c r="Q31" s="1042">
        <v>2137</v>
      </c>
      <c r="R31" s="1043"/>
      <c r="S31" s="1043"/>
      <c r="T31" s="1043"/>
      <c r="U31" s="1043"/>
      <c r="V31" s="1043">
        <v>2090</v>
      </c>
      <c r="W31" s="1043"/>
      <c r="X31" s="1043"/>
      <c r="Y31" s="1043"/>
      <c r="Z31" s="1043"/>
      <c r="AA31" s="1043">
        <v>47</v>
      </c>
      <c r="AB31" s="1043"/>
      <c r="AC31" s="1043"/>
      <c r="AD31" s="1043"/>
      <c r="AE31" s="1044"/>
      <c r="AF31" s="1018">
        <v>47</v>
      </c>
      <c r="AG31" s="1019"/>
      <c r="AH31" s="1019"/>
      <c r="AI31" s="1019"/>
      <c r="AJ31" s="1020"/>
      <c r="AK31" s="979">
        <v>541</v>
      </c>
      <c r="AL31" s="970"/>
      <c r="AM31" s="970"/>
      <c r="AN31" s="970"/>
      <c r="AO31" s="970"/>
      <c r="AP31" s="970" t="s">
        <v>506</v>
      </c>
      <c r="AQ31" s="970"/>
      <c r="AR31" s="970"/>
      <c r="AS31" s="970"/>
      <c r="AT31" s="970"/>
      <c r="AU31" s="970" t="s">
        <v>506</v>
      </c>
      <c r="AV31" s="970"/>
      <c r="AW31" s="970"/>
      <c r="AX31" s="970"/>
      <c r="AY31" s="970"/>
      <c r="AZ31" s="1041" t="s">
        <v>506</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386</v>
      </c>
      <c r="C32" s="1037"/>
      <c r="D32" s="1037"/>
      <c r="E32" s="1037"/>
      <c r="F32" s="1037"/>
      <c r="G32" s="1037"/>
      <c r="H32" s="1037"/>
      <c r="I32" s="1037"/>
      <c r="J32" s="1037"/>
      <c r="K32" s="1037"/>
      <c r="L32" s="1037"/>
      <c r="M32" s="1037"/>
      <c r="N32" s="1037"/>
      <c r="O32" s="1037"/>
      <c r="P32" s="1038"/>
      <c r="Q32" s="1042">
        <v>4530</v>
      </c>
      <c r="R32" s="1043"/>
      <c r="S32" s="1043"/>
      <c r="T32" s="1043"/>
      <c r="U32" s="1043"/>
      <c r="V32" s="1043">
        <v>3967</v>
      </c>
      <c r="W32" s="1043"/>
      <c r="X32" s="1043"/>
      <c r="Y32" s="1043"/>
      <c r="Z32" s="1043"/>
      <c r="AA32" s="1043">
        <v>563</v>
      </c>
      <c r="AB32" s="1043"/>
      <c r="AC32" s="1043"/>
      <c r="AD32" s="1043"/>
      <c r="AE32" s="1044"/>
      <c r="AF32" s="1018">
        <v>3097</v>
      </c>
      <c r="AG32" s="1019"/>
      <c r="AH32" s="1019"/>
      <c r="AI32" s="1019"/>
      <c r="AJ32" s="1020"/>
      <c r="AK32" s="979"/>
      <c r="AL32" s="970"/>
      <c r="AM32" s="970"/>
      <c r="AN32" s="970"/>
      <c r="AO32" s="970"/>
      <c r="AP32" s="970">
        <v>4983</v>
      </c>
      <c r="AQ32" s="970"/>
      <c r="AR32" s="970"/>
      <c r="AS32" s="970"/>
      <c r="AT32" s="970"/>
      <c r="AU32" s="970">
        <v>967</v>
      </c>
      <c r="AV32" s="970"/>
      <c r="AW32" s="970"/>
      <c r="AX32" s="970"/>
      <c r="AY32" s="970"/>
      <c r="AZ32" s="1041" t="s">
        <v>506</v>
      </c>
      <c r="BA32" s="1041"/>
      <c r="BB32" s="1041"/>
      <c r="BC32" s="1041"/>
      <c r="BD32" s="1041"/>
      <c r="BE32" s="1031" t="s">
        <v>387</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388</v>
      </c>
      <c r="C33" s="1037"/>
      <c r="D33" s="1037"/>
      <c r="E33" s="1037"/>
      <c r="F33" s="1037"/>
      <c r="G33" s="1037"/>
      <c r="H33" s="1037"/>
      <c r="I33" s="1037"/>
      <c r="J33" s="1037"/>
      <c r="K33" s="1037"/>
      <c r="L33" s="1037"/>
      <c r="M33" s="1037"/>
      <c r="N33" s="1037"/>
      <c r="O33" s="1037"/>
      <c r="P33" s="1038"/>
      <c r="Q33" s="1042">
        <v>13983</v>
      </c>
      <c r="R33" s="1043"/>
      <c r="S33" s="1043"/>
      <c r="T33" s="1043"/>
      <c r="U33" s="1043"/>
      <c r="V33" s="1043">
        <v>13839</v>
      </c>
      <c r="W33" s="1043"/>
      <c r="X33" s="1043"/>
      <c r="Y33" s="1043"/>
      <c r="Z33" s="1043"/>
      <c r="AA33" s="1043">
        <v>143</v>
      </c>
      <c r="AB33" s="1043"/>
      <c r="AC33" s="1043"/>
      <c r="AD33" s="1043"/>
      <c r="AE33" s="1044"/>
      <c r="AF33" s="1018">
        <v>5691</v>
      </c>
      <c r="AG33" s="1019"/>
      <c r="AH33" s="1019"/>
      <c r="AI33" s="1019"/>
      <c r="AJ33" s="1020"/>
      <c r="AK33" s="979"/>
      <c r="AL33" s="970"/>
      <c r="AM33" s="970"/>
      <c r="AN33" s="970"/>
      <c r="AO33" s="970"/>
      <c r="AP33" s="970">
        <v>4911</v>
      </c>
      <c r="AQ33" s="970"/>
      <c r="AR33" s="970"/>
      <c r="AS33" s="970"/>
      <c r="AT33" s="970"/>
      <c r="AU33" s="970">
        <v>2784</v>
      </c>
      <c r="AV33" s="970"/>
      <c r="AW33" s="970"/>
      <c r="AX33" s="970"/>
      <c r="AY33" s="970"/>
      <c r="AZ33" s="1041" t="s">
        <v>506</v>
      </c>
      <c r="BA33" s="1041"/>
      <c r="BB33" s="1041"/>
      <c r="BC33" s="1041"/>
      <c r="BD33" s="1041"/>
      <c r="BE33" s="1031" t="s">
        <v>387</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389</v>
      </c>
      <c r="C34" s="1037"/>
      <c r="D34" s="1037"/>
      <c r="E34" s="1037"/>
      <c r="F34" s="1037"/>
      <c r="G34" s="1037"/>
      <c r="H34" s="1037"/>
      <c r="I34" s="1037"/>
      <c r="J34" s="1037"/>
      <c r="K34" s="1037"/>
      <c r="L34" s="1037"/>
      <c r="M34" s="1037"/>
      <c r="N34" s="1037"/>
      <c r="O34" s="1037"/>
      <c r="P34" s="1038"/>
      <c r="Q34" s="1042">
        <v>33</v>
      </c>
      <c r="R34" s="1043"/>
      <c r="S34" s="1043"/>
      <c r="T34" s="1043"/>
      <c r="U34" s="1043"/>
      <c r="V34" s="1043">
        <v>33</v>
      </c>
      <c r="W34" s="1043"/>
      <c r="X34" s="1043"/>
      <c r="Y34" s="1043"/>
      <c r="Z34" s="1043"/>
      <c r="AA34" s="1043" t="s">
        <v>572</v>
      </c>
      <c r="AB34" s="1043"/>
      <c r="AC34" s="1043"/>
      <c r="AD34" s="1043"/>
      <c r="AE34" s="1044"/>
      <c r="AF34" s="1018" t="s">
        <v>390</v>
      </c>
      <c r="AG34" s="1019"/>
      <c r="AH34" s="1019"/>
      <c r="AI34" s="1019"/>
      <c r="AJ34" s="1020"/>
      <c r="AK34" s="979">
        <v>13</v>
      </c>
      <c r="AL34" s="970"/>
      <c r="AM34" s="970"/>
      <c r="AN34" s="970"/>
      <c r="AO34" s="970"/>
      <c r="AP34" s="970">
        <v>226</v>
      </c>
      <c r="AQ34" s="970"/>
      <c r="AR34" s="970"/>
      <c r="AS34" s="970"/>
      <c r="AT34" s="970"/>
      <c r="AU34" s="970">
        <v>188</v>
      </c>
      <c r="AV34" s="970"/>
      <c r="AW34" s="970"/>
      <c r="AX34" s="970"/>
      <c r="AY34" s="970"/>
      <c r="AZ34" s="1041" t="s">
        <v>506</v>
      </c>
      <c r="BA34" s="1041"/>
      <c r="BB34" s="1041"/>
      <c r="BC34" s="1041"/>
      <c r="BD34" s="1041"/>
      <c r="BE34" s="1031" t="s">
        <v>391</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392</v>
      </c>
      <c r="C35" s="1037"/>
      <c r="D35" s="1037"/>
      <c r="E35" s="1037"/>
      <c r="F35" s="1037"/>
      <c r="G35" s="1037"/>
      <c r="H35" s="1037"/>
      <c r="I35" s="1037"/>
      <c r="J35" s="1037"/>
      <c r="K35" s="1037"/>
      <c r="L35" s="1037"/>
      <c r="M35" s="1037"/>
      <c r="N35" s="1037"/>
      <c r="O35" s="1037"/>
      <c r="P35" s="1038"/>
      <c r="Q35" s="1042">
        <v>2627</v>
      </c>
      <c r="R35" s="1043"/>
      <c r="S35" s="1043"/>
      <c r="T35" s="1043"/>
      <c r="U35" s="1043"/>
      <c r="V35" s="1043">
        <v>2627</v>
      </c>
      <c r="W35" s="1043"/>
      <c r="X35" s="1043"/>
      <c r="Y35" s="1043"/>
      <c r="Z35" s="1043"/>
      <c r="AA35" s="1043" t="s">
        <v>571</v>
      </c>
      <c r="AB35" s="1043"/>
      <c r="AC35" s="1043"/>
      <c r="AD35" s="1043"/>
      <c r="AE35" s="1044"/>
      <c r="AF35" s="1018" t="s">
        <v>390</v>
      </c>
      <c r="AG35" s="1019"/>
      <c r="AH35" s="1019"/>
      <c r="AI35" s="1019"/>
      <c r="AJ35" s="1020"/>
      <c r="AK35" s="979">
        <v>700</v>
      </c>
      <c r="AL35" s="970"/>
      <c r="AM35" s="970"/>
      <c r="AN35" s="970"/>
      <c r="AO35" s="970"/>
      <c r="AP35" s="970">
        <v>9600</v>
      </c>
      <c r="AQ35" s="970"/>
      <c r="AR35" s="970"/>
      <c r="AS35" s="970"/>
      <c r="AT35" s="970"/>
      <c r="AU35" s="970">
        <v>9600</v>
      </c>
      <c r="AV35" s="970"/>
      <c r="AW35" s="970"/>
      <c r="AX35" s="970"/>
      <c r="AY35" s="970"/>
      <c r="AZ35" s="1041" t="s">
        <v>506</v>
      </c>
      <c r="BA35" s="1041"/>
      <c r="BB35" s="1041"/>
      <c r="BC35" s="1041"/>
      <c r="BD35" s="1041"/>
      <c r="BE35" s="1031" t="s">
        <v>391</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t="s">
        <v>393</v>
      </c>
      <c r="C36" s="1037"/>
      <c r="D36" s="1037"/>
      <c r="E36" s="1037"/>
      <c r="F36" s="1037"/>
      <c r="G36" s="1037"/>
      <c r="H36" s="1037"/>
      <c r="I36" s="1037"/>
      <c r="J36" s="1037"/>
      <c r="K36" s="1037"/>
      <c r="L36" s="1037"/>
      <c r="M36" s="1037"/>
      <c r="N36" s="1037"/>
      <c r="O36" s="1037"/>
      <c r="P36" s="1038"/>
      <c r="Q36" s="1042">
        <v>182</v>
      </c>
      <c r="R36" s="1043"/>
      <c r="S36" s="1043"/>
      <c r="T36" s="1043"/>
      <c r="U36" s="1043"/>
      <c r="V36" s="1043">
        <v>182</v>
      </c>
      <c r="W36" s="1043"/>
      <c r="X36" s="1043"/>
      <c r="Y36" s="1043"/>
      <c r="Z36" s="1043"/>
      <c r="AA36" s="1043" t="s">
        <v>571</v>
      </c>
      <c r="AB36" s="1043"/>
      <c r="AC36" s="1043"/>
      <c r="AD36" s="1043"/>
      <c r="AE36" s="1044"/>
      <c r="AF36" s="1018" t="s">
        <v>390</v>
      </c>
      <c r="AG36" s="1019"/>
      <c r="AH36" s="1019"/>
      <c r="AI36" s="1019"/>
      <c r="AJ36" s="1020"/>
      <c r="AK36" s="979">
        <v>101</v>
      </c>
      <c r="AL36" s="970"/>
      <c r="AM36" s="970"/>
      <c r="AN36" s="970"/>
      <c r="AO36" s="970"/>
      <c r="AP36" s="970">
        <v>666</v>
      </c>
      <c r="AQ36" s="970"/>
      <c r="AR36" s="970"/>
      <c r="AS36" s="970"/>
      <c r="AT36" s="970"/>
      <c r="AU36" s="970">
        <v>647</v>
      </c>
      <c r="AV36" s="970"/>
      <c r="AW36" s="970"/>
      <c r="AX36" s="970"/>
      <c r="AY36" s="970"/>
      <c r="AZ36" s="1041" t="s">
        <v>506</v>
      </c>
      <c r="BA36" s="1041"/>
      <c r="BB36" s="1041"/>
      <c r="BC36" s="1041"/>
      <c r="BD36" s="1041"/>
      <c r="BE36" s="1031" t="s">
        <v>391</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t="s">
        <v>394</v>
      </c>
      <c r="C37" s="1037"/>
      <c r="D37" s="1037"/>
      <c r="E37" s="1037"/>
      <c r="F37" s="1037"/>
      <c r="G37" s="1037"/>
      <c r="H37" s="1037"/>
      <c r="I37" s="1037"/>
      <c r="J37" s="1037"/>
      <c r="K37" s="1037"/>
      <c r="L37" s="1037"/>
      <c r="M37" s="1037"/>
      <c r="N37" s="1037"/>
      <c r="O37" s="1037"/>
      <c r="P37" s="1038"/>
      <c r="Q37" s="1042">
        <v>35</v>
      </c>
      <c r="R37" s="1043"/>
      <c r="S37" s="1043"/>
      <c r="T37" s="1043"/>
      <c r="U37" s="1043"/>
      <c r="V37" s="1043">
        <v>35</v>
      </c>
      <c r="W37" s="1043"/>
      <c r="X37" s="1043"/>
      <c r="Y37" s="1043"/>
      <c r="Z37" s="1043"/>
      <c r="AA37" s="1043" t="s">
        <v>573</v>
      </c>
      <c r="AB37" s="1043"/>
      <c r="AC37" s="1043"/>
      <c r="AD37" s="1043"/>
      <c r="AE37" s="1044"/>
      <c r="AF37" s="1018" t="s">
        <v>390</v>
      </c>
      <c r="AG37" s="1019"/>
      <c r="AH37" s="1019"/>
      <c r="AI37" s="1019"/>
      <c r="AJ37" s="1020"/>
      <c r="AK37" s="979">
        <v>26</v>
      </c>
      <c r="AL37" s="970"/>
      <c r="AM37" s="970"/>
      <c r="AN37" s="970"/>
      <c r="AO37" s="970"/>
      <c r="AP37" s="970">
        <v>149</v>
      </c>
      <c r="AQ37" s="970"/>
      <c r="AR37" s="970"/>
      <c r="AS37" s="970"/>
      <c r="AT37" s="970"/>
      <c r="AU37" s="970">
        <v>149</v>
      </c>
      <c r="AV37" s="970"/>
      <c r="AW37" s="970"/>
      <c r="AX37" s="970"/>
      <c r="AY37" s="970"/>
      <c r="AZ37" s="1041" t="s">
        <v>506</v>
      </c>
      <c r="BA37" s="1041"/>
      <c r="BB37" s="1041"/>
      <c r="BC37" s="1041"/>
      <c r="BD37" s="1041"/>
      <c r="BE37" s="1031" t="s">
        <v>391</v>
      </c>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t="s">
        <v>395</v>
      </c>
      <c r="C38" s="1037"/>
      <c r="D38" s="1037"/>
      <c r="E38" s="1037"/>
      <c r="F38" s="1037"/>
      <c r="G38" s="1037"/>
      <c r="H38" s="1037"/>
      <c r="I38" s="1037"/>
      <c r="J38" s="1037"/>
      <c r="K38" s="1037"/>
      <c r="L38" s="1037"/>
      <c r="M38" s="1037"/>
      <c r="N38" s="1037"/>
      <c r="O38" s="1037"/>
      <c r="P38" s="1038"/>
      <c r="Q38" s="1042">
        <v>20</v>
      </c>
      <c r="R38" s="1043"/>
      <c r="S38" s="1043"/>
      <c r="T38" s="1043"/>
      <c r="U38" s="1043"/>
      <c r="V38" s="1043">
        <v>20</v>
      </c>
      <c r="W38" s="1043"/>
      <c r="X38" s="1043"/>
      <c r="Y38" s="1043"/>
      <c r="Z38" s="1043"/>
      <c r="AA38" s="1043" t="s">
        <v>574</v>
      </c>
      <c r="AB38" s="1043"/>
      <c r="AC38" s="1043"/>
      <c r="AD38" s="1043"/>
      <c r="AE38" s="1044"/>
      <c r="AF38" s="1018" t="s">
        <v>390</v>
      </c>
      <c r="AG38" s="1019"/>
      <c r="AH38" s="1019"/>
      <c r="AI38" s="1019"/>
      <c r="AJ38" s="1020"/>
      <c r="AK38" s="979">
        <v>17</v>
      </c>
      <c r="AL38" s="970"/>
      <c r="AM38" s="970"/>
      <c r="AN38" s="970"/>
      <c r="AO38" s="970"/>
      <c r="AP38" s="970">
        <v>162</v>
      </c>
      <c r="AQ38" s="970"/>
      <c r="AR38" s="970"/>
      <c r="AS38" s="970"/>
      <c r="AT38" s="970"/>
      <c r="AU38" s="970">
        <v>162</v>
      </c>
      <c r="AV38" s="970"/>
      <c r="AW38" s="970"/>
      <c r="AX38" s="970"/>
      <c r="AY38" s="970"/>
      <c r="AZ38" s="1041" t="s">
        <v>506</v>
      </c>
      <c r="BA38" s="1041"/>
      <c r="BB38" s="1041"/>
      <c r="BC38" s="1041"/>
      <c r="BD38" s="1041"/>
      <c r="BE38" s="1031" t="s">
        <v>391</v>
      </c>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t="s">
        <v>396</v>
      </c>
      <c r="C39" s="1037"/>
      <c r="D39" s="1037"/>
      <c r="E39" s="1037"/>
      <c r="F39" s="1037"/>
      <c r="G39" s="1037"/>
      <c r="H39" s="1037"/>
      <c r="I39" s="1037"/>
      <c r="J39" s="1037"/>
      <c r="K39" s="1037"/>
      <c r="L39" s="1037"/>
      <c r="M39" s="1037"/>
      <c r="N39" s="1037"/>
      <c r="O39" s="1037"/>
      <c r="P39" s="1038"/>
      <c r="Q39" s="1042">
        <v>28</v>
      </c>
      <c r="R39" s="1043"/>
      <c r="S39" s="1043"/>
      <c r="T39" s="1043"/>
      <c r="U39" s="1043"/>
      <c r="V39" s="1043">
        <v>28</v>
      </c>
      <c r="W39" s="1043"/>
      <c r="X39" s="1043"/>
      <c r="Y39" s="1043"/>
      <c r="Z39" s="1043"/>
      <c r="AA39" s="1043" t="s">
        <v>571</v>
      </c>
      <c r="AB39" s="1043"/>
      <c r="AC39" s="1043"/>
      <c r="AD39" s="1043"/>
      <c r="AE39" s="1044"/>
      <c r="AF39" s="1018" t="s">
        <v>390</v>
      </c>
      <c r="AG39" s="1019"/>
      <c r="AH39" s="1019"/>
      <c r="AI39" s="1019"/>
      <c r="AJ39" s="1020"/>
      <c r="AK39" s="979">
        <v>1</v>
      </c>
      <c r="AL39" s="970"/>
      <c r="AM39" s="970"/>
      <c r="AN39" s="970"/>
      <c r="AO39" s="970"/>
      <c r="AP39" s="970">
        <v>56</v>
      </c>
      <c r="AQ39" s="970"/>
      <c r="AR39" s="970"/>
      <c r="AS39" s="970"/>
      <c r="AT39" s="970"/>
      <c r="AU39" s="970">
        <v>56</v>
      </c>
      <c r="AV39" s="970"/>
      <c r="AW39" s="970"/>
      <c r="AX39" s="970"/>
      <c r="AY39" s="970"/>
      <c r="AZ39" s="1041" t="s">
        <v>506</v>
      </c>
      <c r="BA39" s="1041"/>
      <c r="BB39" s="1041"/>
      <c r="BC39" s="1041"/>
      <c r="BD39" s="1041"/>
      <c r="BE39" s="1031" t="s">
        <v>391</v>
      </c>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397</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398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9604</v>
      </c>
      <c r="AG63" s="958"/>
      <c r="AH63" s="958"/>
      <c r="AI63" s="958"/>
      <c r="AJ63" s="1029"/>
      <c r="AK63" s="1030"/>
      <c r="AL63" s="962"/>
      <c r="AM63" s="962"/>
      <c r="AN63" s="962"/>
      <c r="AO63" s="962"/>
      <c r="AP63" s="958">
        <v>21081</v>
      </c>
      <c r="AQ63" s="958"/>
      <c r="AR63" s="958"/>
      <c r="AS63" s="958"/>
      <c r="AT63" s="958"/>
      <c r="AU63" s="958">
        <v>14553</v>
      </c>
      <c r="AV63" s="958"/>
      <c r="AW63" s="958"/>
      <c r="AX63" s="958"/>
      <c r="AY63" s="958"/>
      <c r="AZ63" s="1024"/>
      <c r="BA63" s="1024"/>
      <c r="BB63" s="1024"/>
      <c r="BC63" s="1024"/>
      <c r="BD63" s="1024"/>
      <c r="BE63" s="959"/>
      <c r="BF63" s="959"/>
      <c r="BG63" s="959"/>
      <c r="BH63" s="959"/>
      <c r="BI63" s="960"/>
      <c r="BJ63" s="1025" t="s">
        <v>399</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400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401</v>
      </c>
      <c r="B66" s="995"/>
      <c r="C66" s="995"/>
      <c r="D66" s="995"/>
      <c r="E66" s="995"/>
      <c r="F66" s="995"/>
      <c r="G66" s="995"/>
      <c r="H66" s="995"/>
      <c r="I66" s="995"/>
      <c r="J66" s="995"/>
      <c r="K66" s="995"/>
      <c r="L66" s="995"/>
      <c r="M66" s="995"/>
      <c r="N66" s="995"/>
      <c r="O66" s="995"/>
      <c r="P66" s="996"/>
      <c r="Q66" s="1000" t="s">
        <v>402</v>
      </c>
      <c r="R66" s="1001"/>
      <c r="S66" s="1001"/>
      <c r="T66" s="1001"/>
      <c r="U66" s="1002"/>
      <c r="V66" s="1000" t="s">
        <v>403</v>
      </c>
      <c r="W66" s="1001"/>
      <c r="X66" s="1001"/>
      <c r="Y66" s="1001"/>
      <c r="Z66" s="1002"/>
      <c r="AA66" s="1000" t="s">
        <v>404</v>
      </c>
      <c r="AB66" s="1001"/>
      <c r="AC66" s="1001"/>
      <c r="AD66" s="1001"/>
      <c r="AE66" s="1002"/>
      <c r="AF66" s="1006" t="s">
        <v>405</v>
      </c>
      <c r="AG66" s="1007"/>
      <c r="AH66" s="1007"/>
      <c r="AI66" s="1007"/>
      <c r="AJ66" s="1008"/>
      <c r="AK66" s="1000" t="s">
        <v>406</v>
      </c>
      <c r="AL66" s="995"/>
      <c r="AM66" s="995"/>
      <c r="AN66" s="995"/>
      <c r="AO66" s="996"/>
      <c r="AP66" s="1000" t="s">
        <v>407</v>
      </c>
      <c r="AQ66" s="1001"/>
      <c r="AR66" s="1001"/>
      <c r="AS66" s="1001"/>
      <c r="AT66" s="1002"/>
      <c r="AU66" s="1000" t="s">
        <v>408</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568</v>
      </c>
      <c r="C68" s="985"/>
      <c r="D68" s="985"/>
      <c r="E68" s="985"/>
      <c r="F68" s="985"/>
      <c r="G68" s="985"/>
      <c r="H68" s="985"/>
      <c r="I68" s="985"/>
      <c r="J68" s="985"/>
      <c r="K68" s="985"/>
      <c r="L68" s="985"/>
      <c r="M68" s="985"/>
      <c r="N68" s="985"/>
      <c r="O68" s="985"/>
      <c r="P68" s="986"/>
      <c r="Q68" s="987">
        <v>181</v>
      </c>
      <c r="R68" s="981"/>
      <c r="S68" s="981"/>
      <c r="T68" s="981"/>
      <c r="U68" s="981"/>
      <c r="V68" s="981">
        <v>167</v>
      </c>
      <c r="W68" s="981"/>
      <c r="X68" s="981"/>
      <c r="Y68" s="981"/>
      <c r="Z68" s="981"/>
      <c r="AA68" s="981">
        <v>15</v>
      </c>
      <c r="AB68" s="981"/>
      <c r="AC68" s="981"/>
      <c r="AD68" s="981"/>
      <c r="AE68" s="981"/>
      <c r="AF68" s="981">
        <v>15</v>
      </c>
      <c r="AG68" s="981"/>
      <c r="AH68" s="981"/>
      <c r="AI68" s="981"/>
      <c r="AJ68" s="981"/>
      <c r="AK68" s="981" t="s">
        <v>575</v>
      </c>
      <c r="AL68" s="981"/>
      <c r="AM68" s="981"/>
      <c r="AN68" s="981"/>
      <c r="AO68" s="981"/>
      <c r="AP68" s="981" t="s">
        <v>575</v>
      </c>
      <c r="AQ68" s="981"/>
      <c r="AR68" s="981"/>
      <c r="AS68" s="981"/>
      <c r="AT68" s="981"/>
      <c r="AU68" s="981" t="s">
        <v>575</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569</v>
      </c>
      <c r="C69" s="974"/>
      <c r="D69" s="974"/>
      <c r="E69" s="974"/>
      <c r="F69" s="974"/>
      <c r="G69" s="974"/>
      <c r="H69" s="974"/>
      <c r="I69" s="974"/>
      <c r="J69" s="974"/>
      <c r="K69" s="974"/>
      <c r="L69" s="974"/>
      <c r="M69" s="974"/>
      <c r="N69" s="974"/>
      <c r="O69" s="974"/>
      <c r="P69" s="975"/>
      <c r="Q69" s="976">
        <v>1010</v>
      </c>
      <c r="R69" s="970"/>
      <c r="S69" s="970"/>
      <c r="T69" s="970"/>
      <c r="U69" s="970"/>
      <c r="V69" s="970">
        <v>1010</v>
      </c>
      <c r="W69" s="970"/>
      <c r="X69" s="970"/>
      <c r="Y69" s="970"/>
      <c r="Z69" s="970"/>
      <c r="AA69" s="970">
        <v>0</v>
      </c>
      <c r="AB69" s="970"/>
      <c r="AC69" s="970"/>
      <c r="AD69" s="970"/>
      <c r="AE69" s="970"/>
      <c r="AF69" s="970">
        <v>0</v>
      </c>
      <c r="AG69" s="970"/>
      <c r="AH69" s="970"/>
      <c r="AI69" s="970"/>
      <c r="AJ69" s="970"/>
      <c r="AK69" s="970" t="s">
        <v>577</v>
      </c>
      <c r="AL69" s="970"/>
      <c r="AM69" s="970"/>
      <c r="AN69" s="970"/>
      <c r="AO69" s="970"/>
      <c r="AP69" s="970" t="s">
        <v>575</v>
      </c>
      <c r="AQ69" s="970"/>
      <c r="AR69" s="970"/>
      <c r="AS69" s="970"/>
      <c r="AT69" s="970"/>
      <c r="AU69" s="970" t="s">
        <v>575</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570</v>
      </c>
      <c r="C70" s="974"/>
      <c r="D70" s="974"/>
      <c r="E70" s="974"/>
      <c r="F70" s="974"/>
      <c r="G70" s="974"/>
      <c r="H70" s="974"/>
      <c r="I70" s="974"/>
      <c r="J70" s="974"/>
      <c r="K70" s="974"/>
      <c r="L70" s="974"/>
      <c r="M70" s="974"/>
      <c r="N70" s="974"/>
      <c r="O70" s="974"/>
      <c r="P70" s="975"/>
      <c r="Q70" s="976">
        <v>390063</v>
      </c>
      <c r="R70" s="970"/>
      <c r="S70" s="970"/>
      <c r="T70" s="970"/>
      <c r="U70" s="970"/>
      <c r="V70" s="970">
        <v>382629</v>
      </c>
      <c r="W70" s="970"/>
      <c r="X70" s="970"/>
      <c r="Y70" s="970"/>
      <c r="Z70" s="970"/>
      <c r="AA70" s="970">
        <v>7434</v>
      </c>
      <c r="AB70" s="970"/>
      <c r="AC70" s="970"/>
      <c r="AD70" s="970"/>
      <c r="AE70" s="970"/>
      <c r="AF70" s="970">
        <v>7434</v>
      </c>
      <c r="AG70" s="970"/>
      <c r="AH70" s="970"/>
      <c r="AI70" s="970"/>
      <c r="AJ70" s="970"/>
      <c r="AK70" s="970">
        <v>718</v>
      </c>
      <c r="AL70" s="970"/>
      <c r="AM70" s="970"/>
      <c r="AN70" s="970"/>
      <c r="AO70" s="970"/>
      <c r="AP70" s="970" t="s">
        <v>575</v>
      </c>
      <c r="AQ70" s="970"/>
      <c r="AR70" s="970"/>
      <c r="AS70" s="970"/>
      <c r="AT70" s="970"/>
      <c r="AU70" s="970" t="s">
        <v>571</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409</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7449</v>
      </c>
      <c r="AG88" s="958"/>
      <c r="AH88" s="958"/>
      <c r="AI88" s="958"/>
      <c r="AJ88" s="958"/>
      <c r="AK88" s="962"/>
      <c r="AL88" s="962"/>
      <c r="AM88" s="962"/>
      <c r="AN88" s="962"/>
      <c r="AO88" s="962"/>
      <c r="AP88" s="958" t="s">
        <v>578</v>
      </c>
      <c r="AQ88" s="958"/>
      <c r="AR88" s="958"/>
      <c r="AS88" s="958"/>
      <c r="AT88" s="958"/>
      <c r="AU88" s="958" t="s">
        <v>577</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410</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2853</v>
      </c>
      <c r="CS102" s="950"/>
      <c r="CT102" s="950"/>
      <c r="CU102" s="950"/>
      <c r="CV102" s="951"/>
      <c r="CW102" s="949">
        <v>606</v>
      </c>
      <c r="CX102" s="950"/>
      <c r="CY102" s="950"/>
      <c r="CZ102" s="950"/>
      <c r="DA102" s="951"/>
      <c r="DB102" s="949" t="s">
        <v>506</v>
      </c>
      <c r="DC102" s="950"/>
      <c r="DD102" s="950"/>
      <c r="DE102" s="950"/>
      <c r="DF102" s="951"/>
      <c r="DG102" s="949" t="s">
        <v>506</v>
      </c>
      <c r="DH102" s="950"/>
      <c r="DI102" s="950"/>
      <c r="DJ102" s="950"/>
      <c r="DK102" s="951"/>
      <c r="DL102" s="949" t="s">
        <v>506</v>
      </c>
      <c r="DM102" s="950"/>
      <c r="DN102" s="950"/>
      <c r="DO102" s="950"/>
      <c r="DP102" s="951"/>
      <c r="DQ102" s="949" t="s">
        <v>506</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411</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412</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415</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416</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417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418</v>
      </c>
      <c r="AB109" s="893"/>
      <c r="AC109" s="893"/>
      <c r="AD109" s="893"/>
      <c r="AE109" s="894"/>
      <c r="AF109" s="895" t="s">
        <v>287</v>
      </c>
      <c r="AG109" s="893"/>
      <c r="AH109" s="893"/>
      <c r="AI109" s="893"/>
      <c r="AJ109" s="894"/>
      <c r="AK109" s="895" t="s">
        <v>286</v>
      </c>
      <c r="AL109" s="893"/>
      <c r="AM109" s="893"/>
      <c r="AN109" s="893"/>
      <c r="AO109" s="894"/>
      <c r="AP109" s="895" t="s">
        <v>419</v>
      </c>
      <c r="AQ109" s="893"/>
      <c r="AR109" s="893"/>
      <c r="AS109" s="893"/>
      <c r="AT109" s="924"/>
      <c r="AU109" s="892" t="s">
        <v>417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418</v>
      </c>
      <c r="BR109" s="893"/>
      <c r="BS109" s="893"/>
      <c r="BT109" s="893"/>
      <c r="BU109" s="894"/>
      <c r="BV109" s="895" t="s">
        <v>287</v>
      </c>
      <c r="BW109" s="893"/>
      <c r="BX109" s="893"/>
      <c r="BY109" s="893"/>
      <c r="BZ109" s="894"/>
      <c r="CA109" s="895" t="s">
        <v>286</v>
      </c>
      <c r="CB109" s="893"/>
      <c r="CC109" s="893"/>
      <c r="CD109" s="893"/>
      <c r="CE109" s="894"/>
      <c r="CF109" s="931" t="s">
        <v>419</v>
      </c>
      <c r="CG109" s="931"/>
      <c r="CH109" s="931"/>
      <c r="CI109" s="931"/>
      <c r="CJ109" s="931"/>
      <c r="CK109" s="895" t="s">
        <v>420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418</v>
      </c>
      <c r="DH109" s="893"/>
      <c r="DI109" s="893"/>
      <c r="DJ109" s="893"/>
      <c r="DK109" s="894"/>
      <c r="DL109" s="895" t="s">
        <v>287</v>
      </c>
      <c r="DM109" s="893"/>
      <c r="DN109" s="893"/>
      <c r="DO109" s="893"/>
      <c r="DP109" s="894"/>
      <c r="DQ109" s="895" t="s">
        <v>286</v>
      </c>
      <c r="DR109" s="893"/>
      <c r="DS109" s="893"/>
      <c r="DT109" s="893"/>
      <c r="DU109" s="894"/>
      <c r="DV109" s="895" t="s">
        <v>419</v>
      </c>
      <c r="DW109" s="893"/>
      <c r="DX109" s="893"/>
      <c r="DY109" s="893"/>
      <c r="DZ109" s="924"/>
    </row>
    <row r="110" spans="1:131" s="199" customFormat="1" ht="26.25" customHeight="1" x14ac:dyDescent="0.15">
      <c r="A110" s="795" t="s">
        <v>421</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7564653</v>
      </c>
      <c r="AB110" s="886"/>
      <c r="AC110" s="886"/>
      <c r="AD110" s="886"/>
      <c r="AE110" s="887"/>
      <c r="AF110" s="888">
        <v>7131970</v>
      </c>
      <c r="AG110" s="886"/>
      <c r="AH110" s="886"/>
      <c r="AI110" s="886"/>
      <c r="AJ110" s="887"/>
      <c r="AK110" s="888">
        <v>7033258</v>
      </c>
      <c r="AL110" s="886"/>
      <c r="AM110" s="886"/>
      <c r="AN110" s="886"/>
      <c r="AO110" s="887"/>
      <c r="AP110" s="889">
        <v>22.9</v>
      </c>
      <c r="AQ110" s="890"/>
      <c r="AR110" s="890"/>
      <c r="AS110" s="890"/>
      <c r="AT110" s="891"/>
      <c r="AU110" s="925" t="s">
        <v>61</v>
      </c>
      <c r="AV110" s="926"/>
      <c r="AW110" s="926"/>
      <c r="AX110" s="926"/>
      <c r="AY110" s="926"/>
      <c r="AZ110" s="851" t="s">
        <v>422</v>
      </c>
      <c r="BA110" s="796"/>
      <c r="BB110" s="796"/>
      <c r="BC110" s="796"/>
      <c r="BD110" s="796"/>
      <c r="BE110" s="796"/>
      <c r="BF110" s="796"/>
      <c r="BG110" s="796"/>
      <c r="BH110" s="796"/>
      <c r="BI110" s="796"/>
      <c r="BJ110" s="796"/>
      <c r="BK110" s="796"/>
      <c r="BL110" s="796"/>
      <c r="BM110" s="796"/>
      <c r="BN110" s="796"/>
      <c r="BO110" s="796"/>
      <c r="BP110" s="797"/>
      <c r="BQ110" s="852">
        <v>69138647</v>
      </c>
      <c r="BR110" s="833"/>
      <c r="BS110" s="833"/>
      <c r="BT110" s="833"/>
      <c r="BU110" s="833"/>
      <c r="BV110" s="833">
        <v>67908502</v>
      </c>
      <c r="BW110" s="833"/>
      <c r="BX110" s="833"/>
      <c r="BY110" s="833"/>
      <c r="BZ110" s="833"/>
      <c r="CA110" s="833">
        <v>66148774</v>
      </c>
      <c r="CB110" s="833"/>
      <c r="CC110" s="833"/>
      <c r="CD110" s="833"/>
      <c r="CE110" s="833"/>
      <c r="CF110" s="857">
        <v>215.5</v>
      </c>
      <c r="CG110" s="858"/>
      <c r="CH110" s="858"/>
      <c r="CI110" s="858"/>
      <c r="CJ110" s="858"/>
      <c r="CK110" s="921" t="s">
        <v>423</v>
      </c>
      <c r="CL110" s="807"/>
      <c r="CM110" s="882" t="s">
        <v>424</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390</v>
      </c>
      <c r="DH110" s="833"/>
      <c r="DI110" s="833"/>
      <c r="DJ110" s="833"/>
      <c r="DK110" s="833"/>
      <c r="DL110" s="833" t="s">
        <v>390</v>
      </c>
      <c r="DM110" s="833"/>
      <c r="DN110" s="833"/>
      <c r="DO110" s="833"/>
      <c r="DP110" s="833"/>
      <c r="DQ110" s="833" t="s">
        <v>390</v>
      </c>
      <c r="DR110" s="833"/>
      <c r="DS110" s="833"/>
      <c r="DT110" s="833"/>
      <c r="DU110" s="833"/>
      <c r="DV110" s="834" t="s">
        <v>390</v>
      </c>
      <c r="DW110" s="834"/>
      <c r="DX110" s="834"/>
      <c r="DY110" s="834"/>
      <c r="DZ110" s="835"/>
    </row>
    <row r="111" spans="1:131" s="199" customFormat="1" ht="26.25" customHeight="1" x14ac:dyDescent="0.15">
      <c r="A111" s="762" t="s">
        <v>425</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426</v>
      </c>
      <c r="AB111" s="914"/>
      <c r="AC111" s="914"/>
      <c r="AD111" s="914"/>
      <c r="AE111" s="915"/>
      <c r="AF111" s="916" t="s">
        <v>426</v>
      </c>
      <c r="AG111" s="914"/>
      <c r="AH111" s="914"/>
      <c r="AI111" s="914"/>
      <c r="AJ111" s="915"/>
      <c r="AK111" s="916" t="s">
        <v>426</v>
      </c>
      <c r="AL111" s="914"/>
      <c r="AM111" s="914"/>
      <c r="AN111" s="914"/>
      <c r="AO111" s="915"/>
      <c r="AP111" s="917" t="s">
        <v>426</v>
      </c>
      <c r="AQ111" s="918"/>
      <c r="AR111" s="918"/>
      <c r="AS111" s="918"/>
      <c r="AT111" s="919"/>
      <c r="AU111" s="927"/>
      <c r="AV111" s="928"/>
      <c r="AW111" s="928"/>
      <c r="AX111" s="928"/>
      <c r="AY111" s="928"/>
      <c r="AZ111" s="803" t="s">
        <v>427</v>
      </c>
      <c r="BA111" s="738"/>
      <c r="BB111" s="738"/>
      <c r="BC111" s="738"/>
      <c r="BD111" s="738"/>
      <c r="BE111" s="738"/>
      <c r="BF111" s="738"/>
      <c r="BG111" s="738"/>
      <c r="BH111" s="738"/>
      <c r="BI111" s="738"/>
      <c r="BJ111" s="738"/>
      <c r="BK111" s="738"/>
      <c r="BL111" s="738"/>
      <c r="BM111" s="738"/>
      <c r="BN111" s="738"/>
      <c r="BO111" s="738"/>
      <c r="BP111" s="739"/>
      <c r="BQ111" s="804" t="s">
        <v>399</v>
      </c>
      <c r="BR111" s="805"/>
      <c r="BS111" s="805"/>
      <c r="BT111" s="805"/>
      <c r="BU111" s="805"/>
      <c r="BV111" s="805" t="s">
        <v>399</v>
      </c>
      <c r="BW111" s="805"/>
      <c r="BX111" s="805"/>
      <c r="BY111" s="805"/>
      <c r="BZ111" s="805"/>
      <c r="CA111" s="805" t="s">
        <v>399</v>
      </c>
      <c r="CB111" s="805"/>
      <c r="CC111" s="805"/>
      <c r="CD111" s="805"/>
      <c r="CE111" s="805"/>
      <c r="CF111" s="866" t="s">
        <v>399</v>
      </c>
      <c r="CG111" s="867"/>
      <c r="CH111" s="867"/>
      <c r="CI111" s="867"/>
      <c r="CJ111" s="867"/>
      <c r="CK111" s="922"/>
      <c r="CL111" s="809"/>
      <c r="CM111" s="812" t="s">
        <v>428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399</v>
      </c>
      <c r="DH111" s="805"/>
      <c r="DI111" s="805"/>
      <c r="DJ111" s="805"/>
      <c r="DK111" s="805"/>
      <c r="DL111" s="805" t="s">
        <v>399</v>
      </c>
      <c r="DM111" s="805"/>
      <c r="DN111" s="805"/>
      <c r="DO111" s="805"/>
      <c r="DP111" s="805"/>
      <c r="DQ111" s="805" t="s">
        <v>399</v>
      </c>
      <c r="DR111" s="805"/>
      <c r="DS111" s="805"/>
      <c r="DT111" s="805"/>
      <c r="DU111" s="805"/>
      <c r="DV111" s="782" t="s">
        <v>399</v>
      </c>
      <c r="DW111" s="782"/>
      <c r="DX111" s="782"/>
      <c r="DY111" s="782"/>
      <c r="DZ111" s="783"/>
    </row>
    <row r="112" spans="1:131" s="199" customFormat="1" ht="26.25" customHeight="1" x14ac:dyDescent="0.15">
      <c r="A112" s="907" t="s">
        <v>429</v>
      </c>
      <c r="B112" s="908"/>
      <c r="C112" s="738" t="s">
        <v>430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431</v>
      </c>
      <c r="AB112" s="768"/>
      <c r="AC112" s="768"/>
      <c r="AD112" s="768"/>
      <c r="AE112" s="769"/>
      <c r="AF112" s="770" t="s">
        <v>431</v>
      </c>
      <c r="AG112" s="768"/>
      <c r="AH112" s="768"/>
      <c r="AI112" s="768"/>
      <c r="AJ112" s="769"/>
      <c r="AK112" s="770" t="s">
        <v>431</v>
      </c>
      <c r="AL112" s="768"/>
      <c r="AM112" s="768"/>
      <c r="AN112" s="768"/>
      <c r="AO112" s="769"/>
      <c r="AP112" s="815" t="s">
        <v>431</v>
      </c>
      <c r="AQ112" s="816"/>
      <c r="AR112" s="816"/>
      <c r="AS112" s="816"/>
      <c r="AT112" s="817"/>
      <c r="AU112" s="927"/>
      <c r="AV112" s="928"/>
      <c r="AW112" s="928"/>
      <c r="AX112" s="928"/>
      <c r="AY112" s="928"/>
      <c r="AZ112" s="803" t="s">
        <v>432</v>
      </c>
      <c r="BA112" s="738"/>
      <c r="BB112" s="738"/>
      <c r="BC112" s="738"/>
      <c r="BD112" s="738"/>
      <c r="BE112" s="738"/>
      <c r="BF112" s="738"/>
      <c r="BG112" s="738"/>
      <c r="BH112" s="738"/>
      <c r="BI112" s="738"/>
      <c r="BJ112" s="738"/>
      <c r="BK112" s="738"/>
      <c r="BL112" s="738"/>
      <c r="BM112" s="738"/>
      <c r="BN112" s="738"/>
      <c r="BO112" s="738"/>
      <c r="BP112" s="739"/>
      <c r="BQ112" s="804">
        <v>14772421</v>
      </c>
      <c r="BR112" s="805"/>
      <c r="BS112" s="805"/>
      <c r="BT112" s="805"/>
      <c r="BU112" s="805"/>
      <c r="BV112" s="805">
        <v>14756448</v>
      </c>
      <c r="BW112" s="805"/>
      <c r="BX112" s="805"/>
      <c r="BY112" s="805"/>
      <c r="BZ112" s="805"/>
      <c r="CA112" s="805">
        <v>14552713</v>
      </c>
      <c r="CB112" s="805"/>
      <c r="CC112" s="805"/>
      <c r="CD112" s="805"/>
      <c r="CE112" s="805"/>
      <c r="CF112" s="866">
        <v>47.4</v>
      </c>
      <c r="CG112" s="867"/>
      <c r="CH112" s="867"/>
      <c r="CI112" s="867"/>
      <c r="CJ112" s="867"/>
      <c r="CK112" s="922"/>
      <c r="CL112" s="809"/>
      <c r="CM112" s="812" t="s">
        <v>433</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431</v>
      </c>
      <c r="DH112" s="805"/>
      <c r="DI112" s="805"/>
      <c r="DJ112" s="805"/>
      <c r="DK112" s="805"/>
      <c r="DL112" s="805" t="s">
        <v>431</v>
      </c>
      <c r="DM112" s="805"/>
      <c r="DN112" s="805"/>
      <c r="DO112" s="805"/>
      <c r="DP112" s="805"/>
      <c r="DQ112" s="805" t="s">
        <v>431</v>
      </c>
      <c r="DR112" s="805"/>
      <c r="DS112" s="805"/>
      <c r="DT112" s="805"/>
      <c r="DU112" s="805"/>
      <c r="DV112" s="782" t="s">
        <v>431</v>
      </c>
      <c r="DW112" s="782"/>
      <c r="DX112" s="782"/>
      <c r="DY112" s="782"/>
      <c r="DZ112" s="783"/>
    </row>
    <row r="113" spans="1:130" s="199" customFormat="1" ht="26.25" customHeight="1" x14ac:dyDescent="0.15">
      <c r="A113" s="909"/>
      <c r="B113" s="910"/>
      <c r="C113" s="738" t="s">
        <v>434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1253443</v>
      </c>
      <c r="AB113" s="914"/>
      <c r="AC113" s="914"/>
      <c r="AD113" s="914"/>
      <c r="AE113" s="915"/>
      <c r="AF113" s="916">
        <v>1186434</v>
      </c>
      <c r="AG113" s="914"/>
      <c r="AH113" s="914"/>
      <c r="AI113" s="914"/>
      <c r="AJ113" s="915"/>
      <c r="AK113" s="916">
        <v>1154757</v>
      </c>
      <c r="AL113" s="914"/>
      <c r="AM113" s="914"/>
      <c r="AN113" s="914"/>
      <c r="AO113" s="915"/>
      <c r="AP113" s="917">
        <v>3.8</v>
      </c>
      <c r="AQ113" s="918"/>
      <c r="AR113" s="918"/>
      <c r="AS113" s="918"/>
      <c r="AT113" s="919"/>
      <c r="AU113" s="927"/>
      <c r="AV113" s="928"/>
      <c r="AW113" s="928"/>
      <c r="AX113" s="928"/>
      <c r="AY113" s="928"/>
      <c r="AZ113" s="803" t="s">
        <v>435</v>
      </c>
      <c r="BA113" s="738"/>
      <c r="BB113" s="738"/>
      <c r="BC113" s="738"/>
      <c r="BD113" s="738"/>
      <c r="BE113" s="738"/>
      <c r="BF113" s="738"/>
      <c r="BG113" s="738"/>
      <c r="BH113" s="738"/>
      <c r="BI113" s="738"/>
      <c r="BJ113" s="738"/>
      <c r="BK113" s="738"/>
      <c r="BL113" s="738"/>
      <c r="BM113" s="738"/>
      <c r="BN113" s="738"/>
      <c r="BO113" s="738"/>
      <c r="BP113" s="739"/>
      <c r="BQ113" s="804" t="s">
        <v>431</v>
      </c>
      <c r="BR113" s="805"/>
      <c r="BS113" s="805"/>
      <c r="BT113" s="805"/>
      <c r="BU113" s="805"/>
      <c r="BV113" s="805" t="s">
        <v>431</v>
      </c>
      <c r="BW113" s="805"/>
      <c r="BX113" s="805"/>
      <c r="BY113" s="805"/>
      <c r="BZ113" s="805"/>
      <c r="CA113" s="805" t="s">
        <v>431</v>
      </c>
      <c r="CB113" s="805"/>
      <c r="CC113" s="805"/>
      <c r="CD113" s="805"/>
      <c r="CE113" s="805"/>
      <c r="CF113" s="866" t="s">
        <v>431</v>
      </c>
      <c r="CG113" s="867"/>
      <c r="CH113" s="867"/>
      <c r="CI113" s="867"/>
      <c r="CJ113" s="867"/>
      <c r="CK113" s="922"/>
      <c r="CL113" s="809"/>
      <c r="CM113" s="812" t="s">
        <v>436</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431</v>
      </c>
      <c r="DH113" s="768"/>
      <c r="DI113" s="768"/>
      <c r="DJ113" s="768"/>
      <c r="DK113" s="769"/>
      <c r="DL113" s="770" t="s">
        <v>431</v>
      </c>
      <c r="DM113" s="768"/>
      <c r="DN113" s="768"/>
      <c r="DO113" s="768"/>
      <c r="DP113" s="769"/>
      <c r="DQ113" s="770" t="s">
        <v>431</v>
      </c>
      <c r="DR113" s="768"/>
      <c r="DS113" s="768"/>
      <c r="DT113" s="768"/>
      <c r="DU113" s="769"/>
      <c r="DV113" s="815" t="s">
        <v>431</v>
      </c>
      <c r="DW113" s="816"/>
      <c r="DX113" s="816"/>
      <c r="DY113" s="816"/>
      <c r="DZ113" s="817"/>
    </row>
    <row r="114" spans="1:130" s="199" customFormat="1" ht="26.25" customHeight="1" x14ac:dyDescent="0.15">
      <c r="A114" s="909"/>
      <c r="B114" s="910"/>
      <c r="C114" s="738" t="s">
        <v>437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431</v>
      </c>
      <c r="AB114" s="768"/>
      <c r="AC114" s="768"/>
      <c r="AD114" s="768"/>
      <c r="AE114" s="769"/>
      <c r="AF114" s="770" t="s">
        <v>431</v>
      </c>
      <c r="AG114" s="768"/>
      <c r="AH114" s="768"/>
      <c r="AI114" s="768"/>
      <c r="AJ114" s="769"/>
      <c r="AK114" s="770" t="s">
        <v>431</v>
      </c>
      <c r="AL114" s="768"/>
      <c r="AM114" s="768"/>
      <c r="AN114" s="768"/>
      <c r="AO114" s="769"/>
      <c r="AP114" s="815" t="s">
        <v>431</v>
      </c>
      <c r="AQ114" s="816"/>
      <c r="AR114" s="816"/>
      <c r="AS114" s="816"/>
      <c r="AT114" s="817"/>
      <c r="AU114" s="927"/>
      <c r="AV114" s="928"/>
      <c r="AW114" s="928"/>
      <c r="AX114" s="928"/>
      <c r="AY114" s="928"/>
      <c r="AZ114" s="803" t="s">
        <v>438</v>
      </c>
      <c r="BA114" s="738"/>
      <c r="BB114" s="738"/>
      <c r="BC114" s="738"/>
      <c r="BD114" s="738"/>
      <c r="BE114" s="738"/>
      <c r="BF114" s="738"/>
      <c r="BG114" s="738"/>
      <c r="BH114" s="738"/>
      <c r="BI114" s="738"/>
      <c r="BJ114" s="738"/>
      <c r="BK114" s="738"/>
      <c r="BL114" s="738"/>
      <c r="BM114" s="738"/>
      <c r="BN114" s="738"/>
      <c r="BO114" s="738"/>
      <c r="BP114" s="739"/>
      <c r="BQ114" s="804">
        <v>11214393</v>
      </c>
      <c r="BR114" s="805"/>
      <c r="BS114" s="805"/>
      <c r="BT114" s="805"/>
      <c r="BU114" s="805"/>
      <c r="BV114" s="805">
        <v>10765462</v>
      </c>
      <c r="BW114" s="805"/>
      <c r="BX114" s="805"/>
      <c r="BY114" s="805"/>
      <c r="BZ114" s="805"/>
      <c r="CA114" s="805">
        <v>10752996</v>
      </c>
      <c r="CB114" s="805"/>
      <c r="CC114" s="805"/>
      <c r="CD114" s="805"/>
      <c r="CE114" s="805"/>
      <c r="CF114" s="866">
        <v>35</v>
      </c>
      <c r="CG114" s="867"/>
      <c r="CH114" s="867"/>
      <c r="CI114" s="867"/>
      <c r="CJ114" s="867"/>
      <c r="CK114" s="922"/>
      <c r="CL114" s="809"/>
      <c r="CM114" s="812" t="s">
        <v>439</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431</v>
      </c>
      <c r="DH114" s="768"/>
      <c r="DI114" s="768"/>
      <c r="DJ114" s="768"/>
      <c r="DK114" s="769"/>
      <c r="DL114" s="770" t="s">
        <v>431</v>
      </c>
      <c r="DM114" s="768"/>
      <c r="DN114" s="768"/>
      <c r="DO114" s="768"/>
      <c r="DP114" s="769"/>
      <c r="DQ114" s="770" t="s">
        <v>431</v>
      </c>
      <c r="DR114" s="768"/>
      <c r="DS114" s="768"/>
      <c r="DT114" s="768"/>
      <c r="DU114" s="769"/>
      <c r="DV114" s="815" t="s">
        <v>431</v>
      </c>
      <c r="DW114" s="816"/>
      <c r="DX114" s="816"/>
      <c r="DY114" s="816"/>
      <c r="DZ114" s="817"/>
    </row>
    <row r="115" spans="1:130" s="199" customFormat="1" ht="26.25" customHeight="1" x14ac:dyDescent="0.15">
      <c r="A115" s="909"/>
      <c r="B115" s="910"/>
      <c r="C115" s="738" t="s">
        <v>440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431</v>
      </c>
      <c r="AB115" s="914"/>
      <c r="AC115" s="914"/>
      <c r="AD115" s="914"/>
      <c r="AE115" s="915"/>
      <c r="AF115" s="916" t="s">
        <v>431</v>
      </c>
      <c r="AG115" s="914"/>
      <c r="AH115" s="914"/>
      <c r="AI115" s="914"/>
      <c r="AJ115" s="915"/>
      <c r="AK115" s="916" t="s">
        <v>431</v>
      </c>
      <c r="AL115" s="914"/>
      <c r="AM115" s="914"/>
      <c r="AN115" s="914"/>
      <c r="AO115" s="915"/>
      <c r="AP115" s="917" t="s">
        <v>431</v>
      </c>
      <c r="AQ115" s="918"/>
      <c r="AR115" s="918"/>
      <c r="AS115" s="918"/>
      <c r="AT115" s="919"/>
      <c r="AU115" s="927"/>
      <c r="AV115" s="928"/>
      <c r="AW115" s="928"/>
      <c r="AX115" s="928"/>
      <c r="AY115" s="928"/>
      <c r="AZ115" s="803" t="s">
        <v>441</v>
      </c>
      <c r="BA115" s="738"/>
      <c r="BB115" s="738"/>
      <c r="BC115" s="738"/>
      <c r="BD115" s="738"/>
      <c r="BE115" s="738"/>
      <c r="BF115" s="738"/>
      <c r="BG115" s="738"/>
      <c r="BH115" s="738"/>
      <c r="BI115" s="738"/>
      <c r="BJ115" s="738"/>
      <c r="BK115" s="738"/>
      <c r="BL115" s="738"/>
      <c r="BM115" s="738"/>
      <c r="BN115" s="738"/>
      <c r="BO115" s="738"/>
      <c r="BP115" s="739"/>
      <c r="BQ115" s="804" t="s">
        <v>431</v>
      </c>
      <c r="BR115" s="805"/>
      <c r="BS115" s="805"/>
      <c r="BT115" s="805"/>
      <c r="BU115" s="805"/>
      <c r="BV115" s="805" t="s">
        <v>431</v>
      </c>
      <c r="BW115" s="805"/>
      <c r="BX115" s="805"/>
      <c r="BY115" s="805"/>
      <c r="BZ115" s="805"/>
      <c r="CA115" s="805" t="s">
        <v>431</v>
      </c>
      <c r="CB115" s="805"/>
      <c r="CC115" s="805"/>
      <c r="CD115" s="805"/>
      <c r="CE115" s="805"/>
      <c r="CF115" s="866" t="s">
        <v>431</v>
      </c>
      <c r="CG115" s="867"/>
      <c r="CH115" s="867"/>
      <c r="CI115" s="867"/>
      <c r="CJ115" s="867"/>
      <c r="CK115" s="922"/>
      <c r="CL115" s="809"/>
      <c r="CM115" s="803" t="s">
        <v>442</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431</v>
      </c>
      <c r="DH115" s="768"/>
      <c r="DI115" s="768"/>
      <c r="DJ115" s="768"/>
      <c r="DK115" s="769"/>
      <c r="DL115" s="770" t="s">
        <v>431</v>
      </c>
      <c r="DM115" s="768"/>
      <c r="DN115" s="768"/>
      <c r="DO115" s="768"/>
      <c r="DP115" s="769"/>
      <c r="DQ115" s="770" t="s">
        <v>431</v>
      </c>
      <c r="DR115" s="768"/>
      <c r="DS115" s="768"/>
      <c r="DT115" s="768"/>
      <c r="DU115" s="769"/>
      <c r="DV115" s="815" t="s">
        <v>431</v>
      </c>
      <c r="DW115" s="816"/>
      <c r="DX115" s="816"/>
      <c r="DY115" s="816"/>
      <c r="DZ115" s="817"/>
    </row>
    <row r="116" spans="1:130" s="199" customFormat="1" ht="26.25" customHeight="1" x14ac:dyDescent="0.15">
      <c r="A116" s="911"/>
      <c r="B116" s="912"/>
      <c r="C116" s="871" t="s">
        <v>443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98</v>
      </c>
      <c r="AB116" s="768"/>
      <c r="AC116" s="768"/>
      <c r="AD116" s="768"/>
      <c r="AE116" s="769"/>
      <c r="AF116" s="770">
        <v>30</v>
      </c>
      <c r="AG116" s="768"/>
      <c r="AH116" s="768"/>
      <c r="AI116" s="768"/>
      <c r="AJ116" s="769"/>
      <c r="AK116" s="770">
        <v>35</v>
      </c>
      <c r="AL116" s="768"/>
      <c r="AM116" s="768"/>
      <c r="AN116" s="768"/>
      <c r="AO116" s="769"/>
      <c r="AP116" s="815">
        <v>0</v>
      </c>
      <c r="AQ116" s="816"/>
      <c r="AR116" s="816"/>
      <c r="AS116" s="816"/>
      <c r="AT116" s="817"/>
      <c r="AU116" s="927"/>
      <c r="AV116" s="928"/>
      <c r="AW116" s="928"/>
      <c r="AX116" s="928"/>
      <c r="AY116" s="928"/>
      <c r="AZ116" s="854" t="s">
        <v>444</v>
      </c>
      <c r="BA116" s="855"/>
      <c r="BB116" s="855"/>
      <c r="BC116" s="855"/>
      <c r="BD116" s="855"/>
      <c r="BE116" s="855"/>
      <c r="BF116" s="855"/>
      <c r="BG116" s="855"/>
      <c r="BH116" s="855"/>
      <c r="BI116" s="855"/>
      <c r="BJ116" s="855"/>
      <c r="BK116" s="855"/>
      <c r="BL116" s="855"/>
      <c r="BM116" s="855"/>
      <c r="BN116" s="855"/>
      <c r="BO116" s="855"/>
      <c r="BP116" s="856"/>
      <c r="BQ116" s="804" t="s">
        <v>431</v>
      </c>
      <c r="BR116" s="805"/>
      <c r="BS116" s="805"/>
      <c r="BT116" s="805"/>
      <c r="BU116" s="805"/>
      <c r="BV116" s="805" t="s">
        <v>431</v>
      </c>
      <c r="BW116" s="805"/>
      <c r="BX116" s="805"/>
      <c r="BY116" s="805"/>
      <c r="BZ116" s="805"/>
      <c r="CA116" s="805" t="s">
        <v>431</v>
      </c>
      <c r="CB116" s="805"/>
      <c r="CC116" s="805"/>
      <c r="CD116" s="805"/>
      <c r="CE116" s="805"/>
      <c r="CF116" s="866" t="s">
        <v>431</v>
      </c>
      <c r="CG116" s="867"/>
      <c r="CH116" s="867"/>
      <c r="CI116" s="867"/>
      <c r="CJ116" s="867"/>
      <c r="CK116" s="922"/>
      <c r="CL116" s="809"/>
      <c r="CM116" s="812" t="s">
        <v>445</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431</v>
      </c>
      <c r="DH116" s="768"/>
      <c r="DI116" s="768"/>
      <c r="DJ116" s="768"/>
      <c r="DK116" s="769"/>
      <c r="DL116" s="770" t="s">
        <v>431</v>
      </c>
      <c r="DM116" s="768"/>
      <c r="DN116" s="768"/>
      <c r="DO116" s="768"/>
      <c r="DP116" s="769"/>
      <c r="DQ116" s="770" t="s">
        <v>431</v>
      </c>
      <c r="DR116" s="768"/>
      <c r="DS116" s="768"/>
      <c r="DT116" s="768"/>
      <c r="DU116" s="769"/>
      <c r="DV116" s="815" t="s">
        <v>431</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446</v>
      </c>
      <c r="Z117" s="894"/>
      <c r="AA117" s="899">
        <v>8818194</v>
      </c>
      <c r="AB117" s="900"/>
      <c r="AC117" s="900"/>
      <c r="AD117" s="900"/>
      <c r="AE117" s="901"/>
      <c r="AF117" s="902">
        <v>8318434</v>
      </c>
      <c r="AG117" s="900"/>
      <c r="AH117" s="900"/>
      <c r="AI117" s="900"/>
      <c r="AJ117" s="901"/>
      <c r="AK117" s="902">
        <v>8188050</v>
      </c>
      <c r="AL117" s="900"/>
      <c r="AM117" s="900"/>
      <c r="AN117" s="900"/>
      <c r="AO117" s="901"/>
      <c r="AP117" s="903"/>
      <c r="AQ117" s="904"/>
      <c r="AR117" s="904"/>
      <c r="AS117" s="904"/>
      <c r="AT117" s="905"/>
      <c r="AU117" s="927"/>
      <c r="AV117" s="928"/>
      <c r="AW117" s="928"/>
      <c r="AX117" s="928"/>
      <c r="AY117" s="928"/>
      <c r="AZ117" s="854" t="s">
        <v>447</v>
      </c>
      <c r="BA117" s="855"/>
      <c r="BB117" s="855"/>
      <c r="BC117" s="855"/>
      <c r="BD117" s="855"/>
      <c r="BE117" s="855"/>
      <c r="BF117" s="855"/>
      <c r="BG117" s="855"/>
      <c r="BH117" s="855"/>
      <c r="BI117" s="855"/>
      <c r="BJ117" s="855"/>
      <c r="BK117" s="855"/>
      <c r="BL117" s="855"/>
      <c r="BM117" s="855"/>
      <c r="BN117" s="855"/>
      <c r="BO117" s="855"/>
      <c r="BP117" s="856"/>
      <c r="BQ117" s="804" t="s">
        <v>431</v>
      </c>
      <c r="BR117" s="805"/>
      <c r="BS117" s="805"/>
      <c r="BT117" s="805"/>
      <c r="BU117" s="805"/>
      <c r="BV117" s="805" t="s">
        <v>431</v>
      </c>
      <c r="BW117" s="805"/>
      <c r="BX117" s="805"/>
      <c r="BY117" s="805"/>
      <c r="BZ117" s="805"/>
      <c r="CA117" s="805" t="s">
        <v>431</v>
      </c>
      <c r="CB117" s="805"/>
      <c r="CC117" s="805"/>
      <c r="CD117" s="805"/>
      <c r="CE117" s="805"/>
      <c r="CF117" s="866" t="s">
        <v>431</v>
      </c>
      <c r="CG117" s="867"/>
      <c r="CH117" s="867"/>
      <c r="CI117" s="867"/>
      <c r="CJ117" s="867"/>
      <c r="CK117" s="922"/>
      <c r="CL117" s="809"/>
      <c r="CM117" s="812" t="s">
        <v>448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431</v>
      </c>
      <c r="DH117" s="768"/>
      <c r="DI117" s="768"/>
      <c r="DJ117" s="768"/>
      <c r="DK117" s="769"/>
      <c r="DL117" s="770" t="s">
        <v>431</v>
      </c>
      <c r="DM117" s="768"/>
      <c r="DN117" s="768"/>
      <c r="DO117" s="768"/>
      <c r="DP117" s="769"/>
      <c r="DQ117" s="770" t="s">
        <v>431</v>
      </c>
      <c r="DR117" s="768"/>
      <c r="DS117" s="768"/>
      <c r="DT117" s="768"/>
      <c r="DU117" s="769"/>
      <c r="DV117" s="815" t="s">
        <v>431</v>
      </c>
      <c r="DW117" s="816"/>
      <c r="DX117" s="816"/>
      <c r="DY117" s="816"/>
      <c r="DZ117" s="817"/>
    </row>
    <row r="118" spans="1:130" s="199" customFormat="1" ht="26.25" customHeight="1" x14ac:dyDescent="0.15">
      <c r="A118" s="892" t="s">
        <v>420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418</v>
      </c>
      <c r="AB118" s="893"/>
      <c r="AC118" s="893"/>
      <c r="AD118" s="893"/>
      <c r="AE118" s="894"/>
      <c r="AF118" s="895" t="s">
        <v>287</v>
      </c>
      <c r="AG118" s="893"/>
      <c r="AH118" s="893"/>
      <c r="AI118" s="893"/>
      <c r="AJ118" s="894"/>
      <c r="AK118" s="895" t="s">
        <v>286</v>
      </c>
      <c r="AL118" s="893"/>
      <c r="AM118" s="893"/>
      <c r="AN118" s="893"/>
      <c r="AO118" s="894"/>
      <c r="AP118" s="896" t="s">
        <v>419</v>
      </c>
      <c r="AQ118" s="897"/>
      <c r="AR118" s="897"/>
      <c r="AS118" s="897"/>
      <c r="AT118" s="898"/>
      <c r="AU118" s="927"/>
      <c r="AV118" s="928"/>
      <c r="AW118" s="928"/>
      <c r="AX118" s="928"/>
      <c r="AY118" s="928"/>
      <c r="AZ118" s="870" t="s">
        <v>449</v>
      </c>
      <c r="BA118" s="871"/>
      <c r="BB118" s="871"/>
      <c r="BC118" s="871"/>
      <c r="BD118" s="871"/>
      <c r="BE118" s="871"/>
      <c r="BF118" s="871"/>
      <c r="BG118" s="871"/>
      <c r="BH118" s="871"/>
      <c r="BI118" s="871"/>
      <c r="BJ118" s="871"/>
      <c r="BK118" s="871"/>
      <c r="BL118" s="871"/>
      <c r="BM118" s="871"/>
      <c r="BN118" s="871"/>
      <c r="BO118" s="871"/>
      <c r="BP118" s="872"/>
      <c r="BQ118" s="873" t="s">
        <v>371</v>
      </c>
      <c r="BR118" s="836"/>
      <c r="BS118" s="836"/>
      <c r="BT118" s="836"/>
      <c r="BU118" s="836"/>
      <c r="BV118" s="836" t="s">
        <v>371</v>
      </c>
      <c r="BW118" s="836"/>
      <c r="BX118" s="836"/>
      <c r="BY118" s="836"/>
      <c r="BZ118" s="836"/>
      <c r="CA118" s="836" t="s">
        <v>371</v>
      </c>
      <c r="CB118" s="836"/>
      <c r="CC118" s="836"/>
      <c r="CD118" s="836"/>
      <c r="CE118" s="836"/>
      <c r="CF118" s="866" t="s">
        <v>371</v>
      </c>
      <c r="CG118" s="867"/>
      <c r="CH118" s="867"/>
      <c r="CI118" s="867"/>
      <c r="CJ118" s="867"/>
      <c r="CK118" s="922"/>
      <c r="CL118" s="809"/>
      <c r="CM118" s="812" t="s">
        <v>450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371</v>
      </c>
      <c r="DH118" s="768"/>
      <c r="DI118" s="768"/>
      <c r="DJ118" s="768"/>
      <c r="DK118" s="769"/>
      <c r="DL118" s="770" t="s">
        <v>371</v>
      </c>
      <c r="DM118" s="768"/>
      <c r="DN118" s="768"/>
      <c r="DO118" s="768"/>
      <c r="DP118" s="769"/>
      <c r="DQ118" s="770" t="s">
        <v>371</v>
      </c>
      <c r="DR118" s="768"/>
      <c r="DS118" s="768"/>
      <c r="DT118" s="768"/>
      <c r="DU118" s="769"/>
      <c r="DV118" s="815" t="s">
        <v>371</v>
      </c>
      <c r="DW118" s="816"/>
      <c r="DX118" s="816"/>
      <c r="DY118" s="816"/>
      <c r="DZ118" s="817"/>
    </row>
    <row r="119" spans="1:130" s="199" customFormat="1" ht="26.25" customHeight="1" x14ac:dyDescent="0.15">
      <c r="A119" s="806" t="s">
        <v>423</v>
      </c>
      <c r="B119" s="807"/>
      <c r="C119" s="882" t="s">
        <v>424</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371</v>
      </c>
      <c r="AB119" s="886"/>
      <c r="AC119" s="886"/>
      <c r="AD119" s="886"/>
      <c r="AE119" s="887"/>
      <c r="AF119" s="888" t="s">
        <v>371</v>
      </c>
      <c r="AG119" s="886"/>
      <c r="AH119" s="886"/>
      <c r="AI119" s="886"/>
      <c r="AJ119" s="887"/>
      <c r="AK119" s="888" t="s">
        <v>371</v>
      </c>
      <c r="AL119" s="886"/>
      <c r="AM119" s="886"/>
      <c r="AN119" s="886"/>
      <c r="AO119" s="887"/>
      <c r="AP119" s="889" t="s">
        <v>371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451</v>
      </c>
      <c r="BP119" s="869"/>
      <c r="BQ119" s="873">
        <v>95125461</v>
      </c>
      <c r="BR119" s="836"/>
      <c r="BS119" s="836"/>
      <c r="BT119" s="836"/>
      <c r="BU119" s="836"/>
      <c r="BV119" s="836">
        <v>93430412</v>
      </c>
      <c r="BW119" s="836"/>
      <c r="BX119" s="836"/>
      <c r="BY119" s="836"/>
      <c r="BZ119" s="836"/>
      <c r="CA119" s="836">
        <v>91454483</v>
      </c>
      <c r="CB119" s="836"/>
      <c r="CC119" s="836"/>
      <c r="CD119" s="836"/>
      <c r="CE119" s="836"/>
      <c r="CF119" s="734"/>
      <c r="CG119" s="735"/>
      <c r="CH119" s="735"/>
      <c r="CI119" s="735"/>
      <c r="CJ119" s="825"/>
      <c r="CK119" s="923"/>
      <c r="CL119" s="811"/>
      <c r="CM119" s="829" t="s">
        <v>452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453</v>
      </c>
      <c r="DH119" s="751"/>
      <c r="DI119" s="751"/>
      <c r="DJ119" s="751"/>
      <c r="DK119" s="752"/>
      <c r="DL119" s="753" t="s">
        <v>453</v>
      </c>
      <c r="DM119" s="751"/>
      <c r="DN119" s="751"/>
      <c r="DO119" s="751"/>
      <c r="DP119" s="752"/>
      <c r="DQ119" s="753" t="s">
        <v>453</v>
      </c>
      <c r="DR119" s="751"/>
      <c r="DS119" s="751"/>
      <c r="DT119" s="751"/>
      <c r="DU119" s="752"/>
      <c r="DV119" s="839" t="s">
        <v>453</v>
      </c>
      <c r="DW119" s="840"/>
      <c r="DX119" s="840"/>
      <c r="DY119" s="840"/>
      <c r="DZ119" s="841"/>
    </row>
    <row r="120" spans="1:130" s="199" customFormat="1" ht="26.25" customHeight="1" x14ac:dyDescent="0.15">
      <c r="A120" s="808"/>
      <c r="B120" s="809"/>
      <c r="C120" s="812" t="s">
        <v>428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453</v>
      </c>
      <c r="AB120" s="768"/>
      <c r="AC120" s="768"/>
      <c r="AD120" s="768"/>
      <c r="AE120" s="769"/>
      <c r="AF120" s="770" t="s">
        <v>453</v>
      </c>
      <c r="AG120" s="768"/>
      <c r="AH120" s="768"/>
      <c r="AI120" s="768"/>
      <c r="AJ120" s="769"/>
      <c r="AK120" s="770" t="s">
        <v>453</v>
      </c>
      <c r="AL120" s="768"/>
      <c r="AM120" s="768"/>
      <c r="AN120" s="768"/>
      <c r="AO120" s="769"/>
      <c r="AP120" s="815" t="s">
        <v>453</v>
      </c>
      <c r="AQ120" s="816"/>
      <c r="AR120" s="816"/>
      <c r="AS120" s="816"/>
      <c r="AT120" s="817"/>
      <c r="AU120" s="874" t="s">
        <v>454</v>
      </c>
      <c r="AV120" s="875"/>
      <c r="AW120" s="875"/>
      <c r="AX120" s="875"/>
      <c r="AY120" s="876"/>
      <c r="AZ120" s="851" t="s">
        <v>455</v>
      </c>
      <c r="BA120" s="796"/>
      <c r="BB120" s="796"/>
      <c r="BC120" s="796"/>
      <c r="BD120" s="796"/>
      <c r="BE120" s="796"/>
      <c r="BF120" s="796"/>
      <c r="BG120" s="796"/>
      <c r="BH120" s="796"/>
      <c r="BI120" s="796"/>
      <c r="BJ120" s="796"/>
      <c r="BK120" s="796"/>
      <c r="BL120" s="796"/>
      <c r="BM120" s="796"/>
      <c r="BN120" s="796"/>
      <c r="BO120" s="796"/>
      <c r="BP120" s="797"/>
      <c r="BQ120" s="852">
        <v>13678362</v>
      </c>
      <c r="BR120" s="833"/>
      <c r="BS120" s="833"/>
      <c r="BT120" s="833"/>
      <c r="BU120" s="833"/>
      <c r="BV120" s="833">
        <v>15341673</v>
      </c>
      <c r="BW120" s="833"/>
      <c r="BX120" s="833"/>
      <c r="BY120" s="833"/>
      <c r="BZ120" s="833"/>
      <c r="CA120" s="833">
        <v>14822890</v>
      </c>
      <c r="CB120" s="833"/>
      <c r="CC120" s="833"/>
      <c r="CD120" s="833"/>
      <c r="CE120" s="833"/>
      <c r="CF120" s="857">
        <v>48.3</v>
      </c>
      <c r="CG120" s="858"/>
      <c r="CH120" s="858"/>
      <c r="CI120" s="858"/>
      <c r="CJ120" s="858"/>
      <c r="CK120" s="859" t="s">
        <v>456</v>
      </c>
      <c r="CL120" s="843"/>
      <c r="CM120" s="843"/>
      <c r="CN120" s="843"/>
      <c r="CO120" s="844"/>
      <c r="CP120" s="863" t="s">
        <v>457</v>
      </c>
      <c r="CQ120" s="864"/>
      <c r="CR120" s="864"/>
      <c r="CS120" s="864"/>
      <c r="CT120" s="864"/>
      <c r="CU120" s="864"/>
      <c r="CV120" s="864"/>
      <c r="CW120" s="864"/>
      <c r="CX120" s="864"/>
      <c r="CY120" s="864"/>
      <c r="CZ120" s="864"/>
      <c r="DA120" s="864"/>
      <c r="DB120" s="864"/>
      <c r="DC120" s="864"/>
      <c r="DD120" s="864"/>
      <c r="DE120" s="864"/>
      <c r="DF120" s="865"/>
      <c r="DG120" s="852">
        <v>9156914</v>
      </c>
      <c r="DH120" s="833"/>
      <c r="DI120" s="833"/>
      <c r="DJ120" s="833"/>
      <c r="DK120" s="833"/>
      <c r="DL120" s="833">
        <v>9372744</v>
      </c>
      <c r="DM120" s="833"/>
      <c r="DN120" s="833"/>
      <c r="DO120" s="833"/>
      <c r="DP120" s="833"/>
      <c r="DQ120" s="833">
        <v>9599908</v>
      </c>
      <c r="DR120" s="833"/>
      <c r="DS120" s="833"/>
      <c r="DT120" s="833"/>
      <c r="DU120" s="833"/>
      <c r="DV120" s="834">
        <v>31.3</v>
      </c>
      <c r="DW120" s="834"/>
      <c r="DX120" s="834"/>
      <c r="DY120" s="834"/>
      <c r="DZ120" s="835"/>
    </row>
    <row r="121" spans="1:130" s="199" customFormat="1" ht="26.25" customHeight="1" x14ac:dyDescent="0.15">
      <c r="A121" s="808"/>
      <c r="B121" s="809"/>
      <c r="C121" s="854" t="s">
        <v>458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453</v>
      </c>
      <c r="AB121" s="768"/>
      <c r="AC121" s="768"/>
      <c r="AD121" s="768"/>
      <c r="AE121" s="769"/>
      <c r="AF121" s="770" t="s">
        <v>453</v>
      </c>
      <c r="AG121" s="768"/>
      <c r="AH121" s="768"/>
      <c r="AI121" s="768"/>
      <c r="AJ121" s="769"/>
      <c r="AK121" s="770" t="s">
        <v>453</v>
      </c>
      <c r="AL121" s="768"/>
      <c r="AM121" s="768"/>
      <c r="AN121" s="768"/>
      <c r="AO121" s="769"/>
      <c r="AP121" s="815" t="s">
        <v>453</v>
      </c>
      <c r="AQ121" s="816"/>
      <c r="AR121" s="816"/>
      <c r="AS121" s="816"/>
      <c r="AT121" s="817"/>
      <c r="AU121" s="877"/>
      <c r="AV121" s="878"/>
      <c r="AW121" s="878"/>
      <c r="AX121" s="878"/>
      <c r="AY121" s="879"/>
      <c r="AZ121" s="803" t="s">
        <v>459</v>
      </c>
      <c r="BA121" s="738"/>
      <c r="BB121" s="738"/>
      <c r="BC121" s="738"/>
      <c r="BD121" s="738"/>
      <c r="BE121" s="738"/>
      <c r="BF121" s="738"/>
      <c r="BG121" s="738"/>
      <c r="BH121" s="738"/>
      <c r="BI121" s="738"/>
      <c r="BJ121" s="738"/>
      <c r="BK121" s="738"/>
      <c r="BL121" s="738"/>
      <c r="BM121" s="738"/>
      <c r="BN121" s="738"/>
      <c r="BO121" s="738"/>
      <c r="BP121" s="739"/>
      <c r="BQ121" s="804">
        <v>12047889</v>
      </c>
      <c r="BR121" s="805"/>
      <c r="BS121" s="805"/>
      <c r="BT121" s="805"/>
      <c r="BU121" s="805"/>
      <c r="BV121" s="805">
        <v>11980178</v>
      </c>
      <c r="BW121" s="805"/>
      <c r="BX121" s="805"/>
      <c r="BY121" s="805"/>
      <c r="BZ121" s="805"/>
      <c r="CA121" s="805">
        <v>11995785</v>
      </c>
      <c r="CB121" s="805"/>
      <c r="CC121" s="805"/>
      <c r="CD121" s="805"/>
      <c r="CE121" s="805"/>
      <c r="CF121" s="866">
        <v>39.1</v>
      </c>
      <c r="CG121" s="867"/>
      <c r="CH121" s="867"/>
      <c r="CI121" s="867"/>
      <c r="CJ121" s="867"/>
      <c r="CK121" s="860"/>
      <c r="CL121" s="846"/>
      <c r="CM121" s="846"/>
      <c r="CN121" s="846"/>
      <c r="CO121" s="847"/>
      <c r="CP121" s="826" t="s">
        <v>460</v>
      </c>
      <c r="CQ121" s="827"/>
      <c r="CR121" s="827"/>
      <c r="CS121" s="827"/>
      <c r="CT121" s="827"/>
      <c r="CU121" s="827"/>
      <c r="CV121" s="827"/>
      <c r="CW121" s="827"/>
      <c r="CX121" s="827"/>
      <c r="CY121" s="827"/>
      <c r="CZ121" s="827"/>
      <c r="DA121" s="827"/>
      <c r="DB121" s="827"/>
      <c r="DC121" s="827"/>
      <c r="DD121" s="827"/>
      <c r="DE121" s="827"/>
      <c r="DF121" s="828"/>
      <c r="DG121" s="804">
        <v>3353487</v>
      </c>
      <c r="DH121" s="805"/>
      <c r="DI121" s="805"/>
      <c r="DJ121" s="805"/>
      <c r="DK121" s="805"/>
      <c r="DL121" s="805">
        <v>2978238</v>
      </c>
      <c r="DM121" s="805"/>
      <c r="DN121" s="805"/>
      <c r="DO121" s="805"/>
      <c r="DP121" s="805"/>
      <c r="DQ121" s="805">
        <v>2784457</v>
      </c>
      <c r="DR121" s="805"/>
      <c r="DS121" s="805"/>
      <c r="DT121" s="805"/>
      <c r="DU121" s="805"/>
      <c r="DV121" s="782">
        <v>9.1</v>
      </c>
      <c r="DW121" s="782"/>
      <c r="DX121" s="782"/>
      <c r="DY121" s="782"/>
      <c r="DZ121" s="783"/>
    </row>
    <row r="122" spans="1:130" s="199" customFormat="1" ht="26.25" customHeight="1" x14ac:dyDescent="0.15">
      <c r="A122" s="808"/>
      <c r="B122" s="809"/>
      <c r="C122" s="812" t="s">
        <v>439</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453</v>
      </c>
      <c r="AB122" s="768"/>
      <c r="AC122" s="768"/>
      <c r="AD122" s="768"/>
      <c r="AE122" s="769"/>
      <c r="AF122" s="770" t="s">
        <v>453</v>
      </c>
      <c r="AG122" s="768"/>
      <c r="AH122" s="768"/>
      <c r="AI122" s="768"/>
      <c r="AJ122" s="769"/>
      <c r="AK122" s="770" t="s">
        <v>453</v>
      </c>
      <c r="AL122" s="768"/>
      <c r="AM122" s="768"/>
      <c r="AN122" s="768"/>
      <c r="AO122" s="769"/>
      <c r="AP122" s="815" t="s">
        <v>453</v>
      </c>
      <c r="AQ122" s="816"/>
      <c r="AR122" s="816"/>
      <c r="AS122" s="816"/>
      <c r="AT122" s="817"/>
      <c r="AU122" s="877"/>
      <c r="AV122" s="878"/>
      <c r="AW122" s="878"/>
      <c r="AX122" s="878"/>
      <c r="AY122" s="879"/>
      <c r="AZ122" s="870" t="s">
        <v>461</v>
      </c>
      <c r="BA122" s="871"/>
      <c r="BB122" s="871"/>
      <c r="BC122" s="871"/>
      <c r="BD122" s="871"/>
      <c r="BE122" s="871"/>
      <c r="BF122" s="871"/>
      <c r="BG122" s="871"/>
      <c r="BH122" s="871"/>
      <c r="BI122" s="871"/>
      <c r="BJ122" s="871"/>
      <c r="BK122" s="871"/>
      <c r="BL122" s="871"/>
      <c r="BM122" s="871"/>
      <c r="BN122" s="871"/>
      <c r="BO122" s="871"/>
      <c r="BP122" s="872"/>
      <c r="BQ122" s="873">
        <v>53890794</v>
      </c>
      <c r="BR122" s="836"/>
      <c r="BS122" s="836"/>
      <c r="BT122" s="836"/>
      <c r="BU122" s="836"/>
      <c r="BV122" s="836">
        <v>54210011</v>
      </c>
      <c r="BW122" s="836"/>
      <c r="BX122" s="836"/>
      <c r="BY122" s="836"/>
      <c r="BZ122" s="836"/>
      <c r="CA122" s="836">
        <v>53733717</v>
      </c>
      <c r="CB122" s="836"/>
      <c r="CC122" s="836"/>
      <c r="CD122" s="836"/>
      <c r="CE122" s="836"/>
      <c r="CF122" s="837">
        <v>175.1</v>
      </c>
      <c r="CG122" s="838"/>
      <c r="CH122" s="838"/>
      <c r="CI122" s="838"/>
      <c r="CJ122" s="838"/>
      <c r="CK122" s="860"/>
      <c r="CL122" s="846"/>
      <c r="CM122" s="846"/>
      <c r="CN122" s="846"/>
      <c r="CO122" s="847"/>
      <c r="CP122" s="826" t="s">
        <v>462</v>
      </c>
      <c r="CQ122" s="827"/>
      <c r="CR122" s="827"/>
      <c r="CS122" s="827"/>
      <c r="CT122" s="827"/>
      <c r="CU122" s="827"/>
      <c r="CV122" s="827"/>
      <c r="CW122" s="827"/>
      <c r="CX122" s="827"/>
      <c r="CY122" s="827"/>
      <c r="CZ122" s="827"/>
      <c r="DA122" s="827"/>
      <c r="DB122" s="827"/>
      <c r="DC122" s="827"/>
      <c r="DD122" s="827"/>
      <c r="DE122" s="827"/>
      <c r="DF122" s="828"/>
      <c r="DG122" s="804">
        <v>1090200</v>
      </c>
      <c r="DH122" s="805"/>
      <c r="DI122" s="805"/>
      <c r="DJ122" s="805"/>
      <c r="DK122" s="805"/>
      <c r="DL122" s="805">
        <v>1189128</v>
      </c>
      <c r="DM122" s="805"/>
      <c r="DN122" s="805"/>
      <c r="DO122" s="805"/>
      <c r="DP122" s="805"/>
      <c r="DQ122" s="805">
        <v>966646</v>
      </c>
      <c r="DR122" s="805"/>
      <c r="DS122" s="805"/>
      <c r="DT122" s="805"/>
      <c r="DU122" s="805"/>
      <c r="DV122" s="782">
        <v>3.1</v>
      </c>
      <c r="DW122" s="782"/>
      <c r="DX122" s="782"/>
      <c r="DY122" s="782"/>
      <c r="DZ122" s="783"/>
    </row>
    <row r="123" spans="1:130" s="199" customFormat="1" ht="26.25" customHeight="1" x14ac:dyDescent="0.15">
      <c r="A123" s="808"/>
      <c r="B123" s="809"/>
      <c r="C123" s="812" t="s">
        <v>445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463</v>
      </c>
      <c r="AB123" s="768"/>
      <c r="AC123" s="768"/>
      <c r="AD123" s="768"/>
      <c r="AE123" s="769"/>
      <c r="AF123" s="770" t="s">
        <v>463</v>
      </c>
      <c r="AG123" s="768"/>
      <c r="AH123" s="768"/>
      <c r="AI123" s="768"/>
      <c r="AJ123" s="769"/>
      <c r="AK123" s="770" t="s">
        <v>463</v>
      </c>
      <c r="AL123" s="768"/>
      <c r="AM123" s="768"/>
      <c r="AN123" s="768"/>
      <c r="AO123" s="769"/>
      <c r="AP123" s="815" t="s">
        <v>463</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464</v>
      </c>
      <c r="BP123" s="869"/>
      <c r="BQ123" s="823">
        <v>79617045</v>
      </c>
      <c r="BR123" s="824"/>
      <c r="BS123" s="824"/>
      <c r="BT123" s="824"/>
      <c r="BU123" s="824"/>
      <c r="BV123" s="824">
        <v>81531862</v>
      </c>
      <c r="BW123" s="824"/>
      <c r="BX123" s="824"/>
      <c r="BY123" s="824"/>
      <c r="BZ123" s="824"/>
      <c r="CA123" s="824">
        <v>80552392</v>
      </c>
      <c r="CB123" s="824"/>
      <c r="CC123" s="824"/>
      <c r="CD123" s="824"/>
      <c r="CE123" s="824"/>
      <c r="CF123" s="734"/>
      <c r="CG123" s="735"/>
      <c r="CH123" s="735"/>
      <c r="CI123" s="735"/>
      <c r="CJ123" s="825"/>
      <c r="CK123" s="860"/>
      <c r="CL123" s="846"/>
      <c r="CM123" s="846"/>
      <c r="CN123" s="846"/>
      <c r="CO123" s="847"/>
      <c r="CP123" s="826" t="s">
        <v>465</v>
      </c>
      <c r="CQ123" s="827"/>
      <c r="CR123" s="827"/>
      <c r="CS123" s="827"/>
      <c r="CT123" s="827"/>
      <c r="CU123" s="827"/>
      <c r="CV123" s="827"/>
      <c r="CW123" s="827"/>
      <c r="CX123" s="827"/>
      <c r="CY123" s="827"/>
      <c r="CZ123" s="827"/>
      <c r="DA123" s="827"/>
      <c r="DB123" s="827"/>
      <c r="DC123" s="827"/>
      <c r="DD123" s="827"/>
      <c r="DE123" s="827"/>
      <c r="DF123" s="828"/>
      <c r="DG123" s="767">
        <v>730801</v>
      </c>
      <c r="DH123" s="768"/>
      <c r="DI123" s="768"/>
      <c r="DJ123" s="768"/>
      <c r="DK123" s="769"/>
      <c r="DL123" s="770">
        <v>706895</v>
      </c>
      <c r="DM123" s="768"/>
      <c r="DN123" s="768"/>
      <c r="DO123" s="768"/>
      <c r="DP123" s="769"/>
      <c r="DQ123" s="770">
        <v>646648</v>
      </c>
      <c r="DR123" s="768"/>
      <c r="DS123" s="768"/>
      <c r="DT123" s="768"/>
      <c r="DU123" s="769"/>
      <c r="DV123" s="815">
        <v>2.1</v>
      </c>
      <c r="DW123" s="816"/>
      <c r="DX123" s="816"/>
      <c r="DY123" s="816"/>
      <c r="DZ123" s="817"/>
    </row>
    <row r="124" spans="1:130" s="199" customFormat="1" ht="26.25" customHeight="1" thickBot="1" x14ac:dyDescent="0.2">
      <c r="A124" s="808"/>
      <c r="B124" s="809"/>
      <c r="C124" s="812" t="s">
        <v>448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466</v>
      </c>
      <c r="AB124" s="768"/>
      <c r="AC124" s="768"/>
      <c r="AD124" s="768"/>
      <c r="AE124" s="769"/>
      <c r="AF124" s="770" t="s">
        <v>466</v>
      </c>
      <c r="AG124" s="768"/>
      <c r="AH124" s="768"/>
      <c r="AI124" s="768"/>
      <c r="AJ124" s="769"/>
      <c r="AK124" s="770" t="s">
        <v>466</v>
      </c>
      <c r="AL124" s="768"/>
      <c r="AM124" s="768"/>
      <c r="AN124" s="768"/>
      <c r="AO124" s="769"/>
      <c r="AP124" s="815" t="s">
        <v>466</v>
      </c>
      <c r="AQ124" s="816"/>
      <c r="AR124" s="816"/>
      <c r="AS124" s="816"/>
      <c r="AT124" s="817"/>
      <c r="AU124" s="818" t="s">
        <v>467</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50.2</v>
      </c>
      <c r="BR124" s="822"/>
      <c r="BS124" s="822"/>
      <c r="BT124" s="822"/>
      <c r="BU124" s="822"/>
      <c r="BV124" s="822">
        <v>38.5</v>
      </c>
      <c r="BW124" s="822"/>
      <c r="BX124" s="822"/>
      <c r="BY124" s="822"/>
      <c r="BZ124" s="822"/>
      <c r="CA124" s="822">
        <v>35.5</v>
      </c>
      <c r="CB124" s="822"/>
      <c r="CC124" s="822"/>
      <c r="CD124" s="822"/>
      <c r="CE124" s="822"/>
      <c r="CF124" s="712"/>
      <c r="CG124" s="713"/>
      <c r="CH124" s="713"/>
      <c r="CI124" s="713"/>
      <c r="CJ124" s="853"/>
      <c r="CK124" s="861"/>
      <c r="CL124" s="861"/>
      <c r="CM124" s="861"/>
      <c r="CN124" s="861"/>
      <c r="CO124" s="862"/>
      <c r="CP124" s="826" t="s">
        <v>468</v>
      </c>
      <c r="CQ124" s="827"/>
      <c r="CR124" s="827"/>
      <c r="CS124" s="827"/>
      <c r="CT124" s="827"/>
      <c r="CU124" s="827"/>
      <c r="CV124" s="827"/>
      <c r="CW124" s="827"/>
      <c r="CX124" s="827"/>
      <c r="CY124" s="827"/>
      <c r="CZ124" s="827"/>
      <c r="DA124" s="827"/>
      <c r="DB124" s="827"/>
      <c r="DC124" s="827"/>
      <c r="DD124" s="827"/>
      <c r="DE124" s="827"/>
      <c r="DF124" s="828"/>
      <c r="DG124" s="750">
        <v>441019</v>
      </c>
      <c r="DH124" s="751"/>
      <c r="DI124" s="751"/>
      <c r="DJ124" s="751"/>
      <c r="DK124" s="752"/>
      <c r="DL124" s="753">
        <v>509443</v>
      </c>
      <c r="DM124" s="751"/>
      <c r="DN124" s="751"/>
      <c r="DO124" s="751"/>
      <c r="DP124" s="752"/>
      <c r="DQ124" s="753">
        <v>555054</v>
      </c>
      <c r="DR124" s="751"/>
      <c r="DS124" s="751"/>
      <c r="DT124" s="751"/>
      <c r="DU124" s="752"/>
      <c r="DV124" s="839">
        <v>1.8</v>
      </c>
      <c r="DW124" s="840"/>
      <c r="DX124" s="840"/>
      <c r="DY124" s="840"/>
      <c r="DZ124" s="841"/>
    </row>
    <row r="125" spans="1:130" s="199" customFormat="1" ht="26.25" customHeight="1" x14ac:dyDescent="0.15">
      <c r="A125" s="808"/>
      <c r="B125" s="809"/>
      <c r="C125" s="812" t="s">
        <v>450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463</v>
      </c>
      <c r="AB125" s="768"/>
      <c r="AC125" s="768"/>
      <c r="AD125" s="768"/>
      <c r="AE125" s="769"/>
      <c r="AF125" s="770" t="s">
        <v>463</v>
      </c>
      <c r="AG125" s="768"/>
      <c r="AH125" s="768"/>
      <c r="AI125" s="768"/>
      <c r="AJ125" s="769"/>
      <c r="AK125" s="770" t="s">
        <v>463</v>
      </c>
      <c r="AL125" s="768"/>
      <c r="AM125" s="768"/>
      <c r="AN125" s="768"/>
      <c r="AO125" s="769"/>
      <c r="AP125" s="815" t="s">
        <v>463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469</v>
      </c>
      <c r="CL125" s="843"/>
      <c r="CM125" s="843"/>
      <c r="CN125" s="843"/>
      <c r="CO125" s="844"/>
      <c r="CP125" s="851" t="s">
        <v>470</v>
      </c>
      <c r="CQ125" s="796"/>
      <c r="CR125" s="796"/>
      <c r="CS125" s="796"/>
      <c r="CT125" s="796"/>
      <c r="CU125" s="796"/>
      <c r="CV125" s="796"/>
      <c r="CW125" s="796"/>
      <c r="CX125" s="796"/>
      <c r="CY125" s="796"/>
      <c r="CZ125" s="796"/>
      <c r="DA125" s="796"/>
      <c r="DB125" s="796"/>
      <c r="DC125" s="796"/>
      <c r="DD125" s="796"/>
      <c r="DE125" s="796"/>
      <c r="DF125" s="797"/>
      <c r="DG125" s="852" t="s">
        <v>463</v>
      </c>
      <c r="DH125" s="833"/>
      <c r="DI125" s="833"/>
      <c r="DJ125" s="833"/>
      <c r="DK125" s="833"/>
      <c r="DL125" s="833" t="s">
        <v>463</v>
      </c>
      <c r="DM125" s="833"/>
      <c r="DN125" s="833"/>
      <c r="DO125" s="833"/>
      <c r="DP125" s="833"/>
      <c r="DQ125" s="833" t="s">
        <v>463</v>
      </c>
      <c r="DR125" s="833"/>
      <c r="DS125" s="833"/>
      <c r="DT125" s="833"/>
      <c r="DU125" s="833"/>
      <c r="DV125" s="834" t="s">
        <v>463</v>
      </c>
      <c r="DW125" s="834"/>
      <c r="DX125" s="834"/>
      <c r="DY125" s="834"/>
      <c r="DZ125" s="835"/>
    </row>
    <row r="126" spans="1:130" s="199" customFormat="1" ht="26.25" customHeight="1" thickBot="1" x14ac:dyDescent="0.2">
      <c r="A126" s="808"/>
      <c r="B126" s="809"/>
      <c r="C126" s="812" t="s">
        <v>452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463</v>
      </c>
      <c r="AB126" s="768"/>
      <c r="AC126" s="768"/>
      <c r="AD126" s="768"/>
      <c r="AE126" s="769"/>
      <c r="AF126" s="770" t="s">
        <v>463</v>
      </c>
      <c r="AG126" s="768"/>
      <c r="AH126" s="768"/>
      <c r="AI126" s="768"/>
      <c r="AJ126" s="769"/>
      <c r="AK126" s="770" t="s">
        <v>463</v>
      </c>
      <c r="AL126" s="768"/>
      <c r="AM126" s="768"/>
      <c r="AN126" s="768"/>
      <c r="AO126" s="769"/>
      <c r="AP126" s="815" t="s">
        <v>463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471</v>
      </c>
      <c r="CQ126" s="738"/>
      <c r="CR126" s="738"/>
      <c r="CS126" s="738"/>
      <c r="CT126" s="738"/>
      <c r="CU126" s="738"/>
      <c r="CV126" s="738"/>
      <c r="CW126" s="738"/>
      <c r="CX126" s="738"/>
      <c r="CY126" s="738"/>
      <c r="CZ126" s="738"/>
      <c r="DA126" s="738"/>
      <c r="DB126" s="738"/>
      <c r="DC126" s="738"/>
      <c r="DD126" s="738"/>
      <c r="DE126" s="738"/>
      <c r="DF126" s="739"/>
      <c r="DG126" s="804" t="s">
        <v>463</v>
      </c>
      <c r="DH126" s="805"/>
      <c r="DI126" s="805"/>
      <c r="DJ126" s="805"/>
      <c r="DK126" s="805"/>
      <c r="DL126" s="805" t="s">
        <v>463</v>
      </c>
      <c r="DM126" s="805"/>
      <c r="DN126" s="805"/>
      <c r="DO126" s="805"/>
      <c r="DP126" s="805"/>
      <c r="DQ126" s="805" t="s">
        <v>463</v>
      </c>
      <c r="DR126" s="805"/>
      <c r="DS126" s="805"/>
      <c r="DT126" s="805"/>
      <c r="DU126" s="805"/>
      <c r="DV126" s="782" t="s">
        <v>463</v>
      </c>
      <c r="DW126" s="782"/>
      <c r="DX126" s="782"/>
      <c r="DY126" s="782"/>
      <c r="DZ126" s="783"/>
    </row>
    <row r="127" spans="1:130" s="199" customFormat="1" ht="26.25" customHeight="1" x14ac:dyDescent="0.15">
      <c r="A127" s="810"/>
      <c r="B127" s="811"/>
      <c r="C127" s="829" t="s">
        <v>472</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463</v>
      </c>
      <c r="AB127" s="768"/>
      <c r="AC127" s="768"/>
      <c r="AD127" s="768"/>
      <c r="AE127" s="769"/>
      <c r="AF127" s="770" t="s">
        <v>463</v>
      </c>
      <c r="AG127" s="768"/>
      <c r="AH127" s="768"/>
      <c r="AI127" s="768"/>
      <c r="AJ127" s="769"/>
      <c r="AK127" s="770" t="s">
        <v>463</v>
      </c>
      <c r="AL127" s="768"/>
      <c r="AM127" s="768"/>
      <c r="AN127" s="768"/>
      <c r="AO127" s="769"/>
      <c r="AP127" s="815" t="s">
        <v>463</v>
      </c>
      <c r="AQ127" s="816"/>
      <c r="AR127" s="816"/>
      <c r="AS127" s="816"/>
      <c r="AT127" s="817"/>
      <c r="AU127" s="235"/>
      <c r="AV127" s="235"/>
      <c r="AW127" s="235"/>
      <c r="AX127" s="832" t="s">
        <v>473</v>
      </c>
      <c r="AY127" s="800"/>
      <c r="AZ127" s="800"/>
      <c r="BA127" s="800"/>
      <c r="BB127" s="800"/>
      <c r="BC127" s="800"/>
      <c r="BD127" s="800"/>
      <c r="BE127" s="801"/>
      <c r="BF127" s="799" t="s">
        <v>474</v>
      </c>
      <c r="BG127" s="800"/>
      <c r="BH127" s="800"/>
      <c r="BI127" s="800"/>
      <c r="BJ127" s="800"/>
      <c r="BK127" s="800"/>
      <c r="BL127" s="801"/>
      <c r="BM127" s="799" t="s">
        <v>475</v>
      </c>
      <c r="BN127" s="800"/>
      <c r="BO127" s="800"/>
      <c r="BP127" s="800"/>
      <c r="BQ127" s="800"/>
      <c r="BR127" s="800"/>
      <c r="BS127" s="801"/>
      <c r="BT127" s="799" t="s">
        <v>476</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477</v>
      </c>
      <c r="CQ127" s="738"/>
      <c r="CR127" s="738"/>
      <c r="CS127" s="738"/>
      <c r="CT127" s="738"/>
      <c r="CU127" s="738"/>
      <c r="CV127" s="738"/>
      <c r="CW127" s="738"/>
      <c r="CX127" s="738"/>
      <c r="CY127" s="738"/>
      <c r="CZ127" s="738"/>
      <c r="DA127" s="738"/>
      <c r="DB127" s="738"/>
      <c r="DC127" s="738"/>
      <c r="DD127" s="738"/>
      <c r="DE127" s="738"/>
      <c r="DF127" s="739"/>
      <c r="DG127" s="804" t="s">
        <v>463</v>
      </c>
      <c r="DH127" s="805"/>
      <c r="DI127" s="805"/>
      <c r="DJ127" s="805"/>
      <c r="DK127" s="805"/>
      <c r="DL127" s="805" t="s">
        <v>463</v>
      </c>
      <c r="DM127" s="805"/>
      <c r="DN127" s="805"/>
      <c r="DO127" s="805"/>
      <c r="DP127" s="805"/>
      <c r="DQ127" s="805" t="s">
        <v>463</v>
      </c>
      <c r="DR127" s="805"/>
      <c r="DS127" s="805"/>
      <c r="DT127" s="805"/>
      <c r="DU127" s="805"/>
      <c r="DV127" s="782" t="s">
        <v>463</v>
      </c>
      <c r="DW127" s="782"/>
      <c r="DX127" s="782"/>
      <c r="DY127" s="782"/>
      <c r="DZ127" s="783"/>
    </row>
    <row r="128" spans="1:130" s="199" customFormat="1" ht="26.25" customHeight="1" thickBot="1" x14ac:dyDescent="0.2">
      <c r="A128" s="784" t="s">
        <v>478</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479</v>
      </c>
      <c r="X128" s="786"/>
      <c r="Y128" s="786"/>
      <c r="Z128" s="787"/>
      <c r="AA128" s="788">
        <v>1304698</v>
      </c>
      <c r="AB128" s="789"/>
      <c r="AC128" s="789"/>
      <c r="AD128" s="789"/>
      <c r="AE128" s="790"/>
      <c r="AF128" s="791">
        <v>1275299</v>
      </c>
      <c r="AG128" s="789"/>
      <c r="AH128" s="789"/>
      <c r="AI128" s="789"/>
      <c r="AJ128" s="790"/>
      <c r="AK128" s="791">
        <v>1273520</v>
      </c>
      <c r="AL128" s="789"/>
      <c r="AM128" s="789"/>
      <c r="AN128" s="789"/>
      <c r="AO128" s="790"/>
      <c r="AP128" s="792"/>
      <c r="AQ128" s="793"/>
      <c r="AR128" s="793"/>
      <c r="AS128" s="793"/>
      <c r="AT128" s="794"/>
      <c r="AU128" s="235"/>
      <c r="AV128" s="235"/>
      <c r="AW128" s="235"/>
      <c r="AX128" s="795" t="s">
        <v>480</v>
      </c>
      <c r="AY128" s="796"/>
      <c r="AZ128" s="796"/>
      <c r="BA128" s="796"/>
      <c r="BB128" s="796"/>
      <c r="BC128" s="796"/>
      <c r="BD128" s="796"/>
      <c r="BE128" s="797"/>
      <c r="BF128" s="774" t="s">
        <v>481</v>
      </c>
      <c r="BG128" s="775"/>
      <c r="BH128" s="775"/>
      <c r="BI128" s="775"/>
      <c r="BJ128" s="775"/>
      <c r="BK128" s="775"/>
      <c r="BL128" s="798"/>
      <c r="BM128" s="774">
        <v>11.59</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482</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483</v>
      </c>
      <c r="X129" s="765"/>
      <c r="Y129" s="765"/>
      <c r="Z129" s="766"/>
      <c r="AA129" s="767">
        <v>35965614</v>
      </c>
      <c r="AB129" s="768"/>
      <c r="AC129" s="768"/>
      <c r="AD129" s="768"/>
      <c r="AE129" s="769"/>
      <c r="AF129" s="770">
        <v>35777461</v>
      </c>
      <c r="AG129" s="768"/>
      <c r="AH129" s="768"/>
      <c r="AI129" s="768"/>
      <c r="AJ129" s="769"/>
      <c r="AK129" s="770">
        <v>35619333</v>
      </c>
      <c r="AL129" s="768"/>
      <c r="AM129" s="768"/>
      <c r="AN129" s="768"/>
      <c r="AO129" s="769"/>
      <c r="AP129" s="771"/>
      <c r="AQ129" s="772"/>
      <c r="AR129" s="772"/>
      <c r="AS129" s="772"/>
      <c r="AT129" s="773"/>
      <c r="AU129" s="237"/>
      <c r="AV129" s="237"/>
      <c r="AW129" s="237"/>
      <c r="AX129" s="737" t="s">
        <v>484</v>
      </c>
      <c r="AY129" s="738"/>
      <c r="AZ129" s="738"/>
      <c r="BA129" s="738"/>
      <c r="BB129" s="738"/>
      <c r="BC129" s="738"/>
      <c r="BD129" s="738"/>
      <c r="BE129" s="739"/>
      <c r="BF129" s="757" t="s">
        <v>485</v>
      </c>
      <c r="BG129" s="758"/>
      <c r="BH129" s="758"/>
      <c r="BI129" s="758"/>
      <c r="BJ129" s="758"/>
      <c r="BK129" s="758"/>
      <c r="BL129" s="759"/>
      <c r="BM129" s="757">
        <v>16.59</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486</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487</v>
      </c>
      <c r="X130" s="765"/>
      <c r="Y130" s="765"/>
      <c r="Z130" s="766"/>
      <c r="AA130" s="767">
        <v>5119795</v>
      </c>
      <c r="AB130" s="768"/>
      <c r="AC130" s="768"/>
      <c r="AD130" s="768"/>
      <c r="AE130" s="769"/>
      <c r="AF130" s="770">
        <v>4918857</v>
      </c>
      <c r="AG130" s="768"/>
      <c r="AH130" s="768"/>
      <c r="AI130" s="768"/>
      <c r="AJ130" s="769"/>
      <c r="AK130" s="770">
        <v>4926088</v>
      </c>
      <c r="AL130" s="768"/>
      <c r="AM130" s="768"/>
      <c r="AN130" s="768"/>
      <c r="AO130" s="769"/>
      <c r="AP130" s="771"/>
      <c r="AQ130" s="772"/>
      <c r="AR130" s="772"/>
      <c r="AS130" s="772"/>
      <c r="AT130" s="773"/>
      <c r="AU130" s="237"/>
      <c r="AV130" s="237"/>
      <c r="AW130" s="237"/>
      <c r="AX130" s="737" t="s">
        <v>488</v>
      </c>
      <c r="AY130" s="738"/>
      <c r="AZ130" s="738"/>
      <c r="BA130" s="738"/>
      <c r="BB130" s="738"/>
      <c r="BC130" s="738"/>
      <c r="BD130" s="738"/>
      <c r="BE130" s="739"/>
      <c r="BF130" s="740">
        <v>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489</v>
      </c>
      <c r="X131" s="748"/>
      <c r="Y131" s="748"/>
      <c r="Z131" s="749"/>
      <c r="AA131" s="750">
        <v>30845819</v>
      </c>
      <c r="AB131" s="751"/>
      <c r="AC131" s="751"/>
      <c r="AD131" s="751"/>
      <c r="AE131" s="752"/>
      <c r="AF131" s="753">
        <v>30858604</v>
      </c>
      <c r="AG131" s="751"/>
      <c r="AH131" s="751"/>
      <c r="AI131" s="751"/>
      <c r="AJ131" s="752"/>
      <c r="AK131" s="753">
        <v>30693245</v>
      </c>
      <c r="AL131" s="751"/>
      <c r="AM131" s="751"/>
      <c r="AN131" s="751"/>
      <c r="AO131" s="752"/>
      <c r="AP131" s="754"/>
      <c r="AQ131" s="755"/>
      <c r="AR131" s="755"/>
      <c r="AS131" s="755"/>
      <c r="AT131" s="756"/>
      <c r="AU131" s="237"/>
      <c r="AV131" s="237"/>
      <c r="AW131" s="237"/>
      <c r="AX131" s="715" t="s">
        <v>490</v>
      </c>
      <c r="AY131" s="716"/>
      <c r="AZ131" s="716"/>
      <c r="BA131" s="716"/>
      <c r="BB131" s="716"/>
      <c r="BC131" s="716"/>
      <c r="BD131" s="716"/>
      <c r="BE131" s="717"/>
      <c r="BF131" s="718">
        <v>35.5</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491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492</v>
      </c>
      <c r="W132" s="728"/>
      <c r="X132" s="728"/>
      <c r="Y132" s="728"/>
      <c r="Z132" s="729"/>
      <c r="AA132" s="730">
        <v>7.76021217</v>
      </c>
      <c r="AB132" s="731"/>
      <c r="AC132" s="731"/>
      <c r="AD132" s="731"/>
      <c r="AE132" s="732"/>
      <c r="AF132" s="733">
        <v>6.8839082930000002</v>
      </c>
      <c r="AG132" s="731"/>
      <c r="AH132" s="731"/>
      <c r="AI132" s="731"/>
      <c r="AJ132" s="732"/>
      <c r="AK132" s="733">
        <v>6.4784352390000004</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493</v>
      </c>
      <c r="W133" s="707"/>
      <c r="X133" s="707"/>
      <c r="Y133" s="707"/>
      <c r="Z133" s="708"/>
      <c r="AA133" s="709">
        <v>8.4</v>
      </c>
      <c r="AB133" s="710"/>
      <c r="AC133" s="710"/>
      <c r="AD133" s="710"/>
      <c r="AE133" s="711"/>
      <c r="AF133" s="709">
        <v>7.7</v>
      </c>
      <c r="AG133" s="710"/>
      <c r="AH133" s="710"/>
      <c r="AI133" s="710"/>
      <c r="AJ133" s="711"/>
      <c r="AK133" s="709">
        <v>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52" zoomScale="70" zoomScaleNormal="85" zoomScaleSheetLayoutView="70" workbookViewId="0">
      <selection activeCell="AJ78" sqref="AJ78"/>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80" zoomScaleNormal="80" zoomScaleSheetLayoutView="55" workbookViewId="0">
      <selection activeCell="I34" sqref="A34:XFD34"/>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zoomScale="70" zoomScaleSheetLayoutView="70" workbookViewId="0">
      <selection activeCell="N20" sqref="N20"/>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494</v>
      </c>
      <c r="B5" s="248"/>
      <c r="C5" s="248"/>
      <c r="D5" s="248"/>
      <c r="E5" s="248"/>
      <c r="F5" s="248"/>
      <c r="G5" s="248"/>
      <c r="H5" s="248"/>
      <c r="I5" s="248"/>
      <c r="J5" s="248"/>
      <c r="K5" s="248"/>
      <c r="L5" s="248"/>
      <c r="M5" s="248"/>
      <c r="N5" s="248"/>
      <c r="O5" s="249"/>
    </row>
    <row r="6" spans="1:16" x14ac:dyDescent="0.15">
      <c r="A6" s="250"/>
      <c r="B6" s="246"/>
      <c r="C6" s="246"/>
      <c r="D6" s="246"/>
      <c r="E6" s="246"/>
      <c r="F6" s="246"/>
      <c r="G6" s="251" t="s">
        <v>495</v>
      </c>
      <c r="H6" s="251"/>
      <c r="I6" s="251"/>
      <c r="J6" s="251"/>
      <c r="K6" s="246"/>
      <c r="L6" s="246"/>
      <c r="M6" s="246"/>
      <c r="N6" s="246"/>
    </row>
    <row r="7" spans="1:16" x14ac:dyDescent="0.15">
      <c r="A7" s="250"/>
      <c r="B7" s="246"/>
      <c r="C7" s="246"/>
      <c r="D7" s="246"/>
      <c r="E7" s="246"/>
      <c r="F7" s="246"/>
      <c r="G7" s="253"/>
      <c r="H7" s="254"/>
      <c r="I7" s="254"/>
      <c r="J7" s="255"/>
      <c r="K7" s="1122" t="s">
        <v>496</v>
      </c>
      <c r="L7" s="256"/>
      <c r="M7" s="257" t="s">
        <v>497</v>
      </c>
      <c r="N7" s="258"/>
    </row>
    <row r="8" spans="1:16" x14ac:dyDescent="0.15">
      <c r="A8" s="250"/>
      <c r="B8" s="246"/>
      <c r="C8" s="246"/>
      <c r="D8" s="246"/>
      <c r="E8" s="246"/>
      <c r="F8" s="246"/>
      <c r="G8" s="259"/>
      <c r="H8" s="260"/>
      <c r="I8" s="260"/>
      <c r="J8" s="261"/>
      <c r="K8" s="1123"/>
      <c r="L8" s="262" t="s">
        <v>498</v>
      </c>
      <c r="M8" s="263" t="s">
        <v>499</v>
      </c>
      <c r="N8" s="264" t="s">
        <v>500</v>
      </c>
    </row>
    <row r="9" spans="1:16" x14ac:dyDescent="0.15">
      <c r="A9" s="250"/>
      <c r="B9" s="246"/>
      <c r="C9" s="246"/>
      <c r="D9" s="246"/>
      <c r="E9" s="246"/>
      <c r="F9" s="246"/>
      <c r="G9" s="1136" t="s">
        <v>501</v>
      </c>
      <c r="H9" s="1137"/>
      <c r="I9" s="1137"/>
      <c r="J9" s="1138"/>
      <c r="K9" s="265">
        <v>9923861</v>
      </c>
      <c r="L9" s="266">
        <v>70327</v>
      </c>
      <c r="M9" s="267">
        <v>55721</v>
      </c>
      <c r="N9" s="268">
        <v>26.2</v>
      </c>
    </row>
    <row r="10" spans="1:16" x14ac:dyDescent="0.15">
      <c r="A10" s="250"/>
      <c r="B10" s="246"/>
      <c r="C10" s="246"/>
      <c r="D10" s="246"/>
      <c r="E10" s="246"/>
      <c r="F10" s="246"/>
      <c r="G10" s="1136" t="s">
        <v>502</v>
      </c>
      <c r="H10" s="1137"/>
      <c r="I10" s="1137"/>
      <c r="J10" s="1138"/>
      <c r="K10" s="269">
        <v>884554</v>
      </c>
      <c r="L10" s="270">
        <v>6269</v>
      </c>
      <c r="M10" s="271">
        <v>5407</v>
      </c>
      <c r="N10" s="272">
        <v>15.9</v>
      </c>
    </row>
    <row r="11" spans="1:16" ht="13.5" customHeight="1" x14ac:dyDescent="0.15">
      <c r="A11" s="250"/>
      <c r="B11" s="246"/>
      <c r="C11" s="246"/>
      <c r="D11" s="246"/>
      <c r="E11" s="246"/>
      <c r="F11" s="246"/>
      <c r="G11" s="1136" t="s">
        <v>503</v>
      </c>
      <c r="H11" s="1137"/>
      <c r="I11" s="1137"/>
      <c r="J11" s="1138"/>
      <c r="K11" s="269">
        <v>10434</v>
      </c>
      <c r="L11" s="270">
        <v>74</v>
      </c>
      <c r="M11" s="271">
        <v>4456</v>
      </c>
      <c r="N11" s="272">
        <v>-98.3</v>
      </c>
    </row>
    <row r="12" spans="1:16" ht="13.5" customHeight="1" x14ac:dyDescent="0.15">
      <c r="A12" s="250"/>
      <c r="B12" s="246"/>
      <c r="C12" s="246"/>
      <c r="D12" s="246"/>
      <c r="E12" s="246"/>
      <c r="F12" s="246"/>
      <c r="G12" s="1136" t="s">
        <v>504</v>
      </c>
      <c r="H12" s="1137"/>
      <c r="I12" s="1137"/>
      <c r="J12" s="1138"/>
      <c r="K12" s="269">
        <v>1692892</v>
      </c>
      <c r="L12" s="270">
        <v>11997</v>
      </c>
      <c r="M12" s="271">
        <v>1602</v>
      </c>
      <c r="N12" s="272">
        <v>648.9</v>
      </c>
    </row>
    <row r="13" spans="1:16" ht="13.5" customHeight="1" x14ac:dyDescent="0.15">
      <c r="A13" s="250"/>
      <c r="B13" s="246"/>
      <c r="C13" s="246"/>
      <c r="D13" s="246"/>
      <c r="E13" s="246"/>
      <c r="F13" s="246"/>
      <c r="G13" s="1136" t="s">
        <v>505</v>
      </c>
      <c r="H13" s="1137"/>
      <c r="I13" s="1137"/>
      <c r="J13" s="1138"/>
      <c r="K13" s="269" t="s">
        <v>506</v>
      </c>
      <c r="L13" s="270" t="s">
        <v>506</v>
      </c>
      <c r="M13" s="271">
        <v>24</v>
      </c>
      <c r="N13" s="272" t="s">
        <v>506</v>
      </c>
    </row>
    <row r="14" spans="1:16" ht="13.5" customHeight="1" x14ac:dyDescent="0.15">
      <c r="A14" s="250"/>
      <c r="B14" s="246"/>
      <c r="C14" s="246"/>
      <c r="D14" s="246"/>
      <c r="E14" s="246"/>
      <c r="F14" s="246"/>
      <c r="G14" s="1136" t="s">
        <v>507</v>
      </c>
      <c r="H14" s="1137"/>
      <c r="I14" s="1137"/>
      <c r="J14" s="1138"/>
      <c r="K14" s="269">
        <v>452834</v>
      </c>
      <c r="L14" s="270">
        <v>3209</v>
      </c>
      <c r="M14" s="271">
        <v>2095</v>
      </c>
      <c r="N14" s="272">
        <v>53.2</v>
      </c>
    </row>
    <row r="15" spans="1:16" ht="13.5" customHeight="1" x14ac:dyDescent="0.15">
      <c r="A15" s="250"/>
      <c r="B15" s="246"/>
      <c r="C15" s="246"/>
      <c r="D15" s="246"/>
      <c r="E15" s="246"/>
      <c r="F15" s="246"/>
      <c r="G15" s="1136" t="s">
        <v>508</v>
      </c>
      <c r="H15" s="1137"/>
      <c r="I15" s="1137"/>
      <c r="J15" s="1138"/>
      <c r="K15" s="269">
        <v>163304</v>
      </c>
      <c r="L15" s="270">
        <v>1157</v>
      </c>
      <c r="M15" s="271">
        <v>1844</v>
      </c>
      <c r="N15" s="272">
        <v>-37.299999999999997</v>
      </c>
    </row>
    <row r="16" spans="1:16" x14ac:dyDescent="0.15">
      <c r="A16" s="250"/>
      <c r="B16" s="246"/>
      <c r="C16" s="246"/>
      <c r="D16" s="246"/>
      <c r="E16" s="246"/>
      <c r="F16" s="246"/>
      <c r="G16" s="1139" t="s">
        <v>509</v>
      </c>
      <c r="H16" s="1140"/>
      <c r="I16" s="1140"/>
      <c r="J16" s="1141"/>
      <c r="K16" s="270">
        <v>-917734</v>
      </c>
      <c r="L16" s="270">
        <v>-6504</v>
      </c>
      <c r="M16" s="271">
        <v>-4887</v>
      </c>
      <c r="N16" s="272">
        <v>33.1</v>
      </c>
    </row>
    <row r="17" spans="1:16" x14ac:dyDescent="0.15">
      <c r="A17" s="250"/>
      <c r="B17" s="246"/>
      <c r="C17" s="246"/>
      <c r="D17" s="246"/>
      <c r="E17" s="246"/>
      <c r="F17" s="246"/>
      <c r="G17" s="1139" t="s">
        <v>170</v>
      </c>
      <c r="H17" s="1140"/>
      <c r="I17" s="1140"/>
      <c r="J17" s="1141"/>
      <c r="K17" s="270">
        <v>12210145</v>
      </c>
      <c r="L17" s="270">
        <v>86529</v>
      </c>
      <c r="M17" s="271">
        <v>66260</v>
      </c>
      <c r="N17" s="272">
        <v>30.6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510</v>
      </c>
      <c r="H19" s="246"/>
      <c r="I19" s="246"/>
      <c r="J19" s="246"/>
      <c r="K19" s="246"/>
      <c r="L19" s="246"/>
      <c r="M19" s="246"/>
      <c r="N19" s="246"/>
    </row>
    <row r="20" spans="1:16" x14ac:dyDescent="0.15">
      <c r="A20" s="250"/>
      <c r="B20" s="246"/>
      <c r="C20" s="246"/>
      <c r="D20" s="246"/>
      <c r="E20" s="246"/>
      <c r="F20" s="246"/>
      <c r="G20" s="274"/>
      <c r="H20" s="275"/>
      <c r="I20" s="275"/>
      <c r="J20" s="276"/>
      <c r="K20" s="277" t="s">
        <v>511</v>
      </c>
      <c r="L20" s="278" t="s">
        <v>512</v>
      </c>
      <c r="M20" s="279" t="s">
        <v>513</v>
      </c>
      <c r="N20" s="280"/>
    </row>
    <row r="21" spans="1:16" s="286" customFormat="1" x14ac:dyDescent="0.15">
      <c r="A21" s="281"/>
      <c r="B21" s="251"/>
      <c r="C21" s="251"/>
      <c r="D21" s="251"/>
      <c r="E21" s="251"/>
      <c r="F21" s="251"/>
      <c r="G21" s="1133" t="s">
        <v>514</v>
      </c>
      <c r="H21" s="1134"/>
      <c r="I21" s="1134"/>
      <c r="J21" s="1135"/>
      <c r="K21" s="282">
        <v>7.54</v>
      </c>
      <c r="L21" s="283">
        <v>6.58</v>
      </c>
      <c r="M21" s="284">
        <v>0.96</v>
      </c>
      <c r="N21" s="251"/>
      <c r="O21" s="285"/>
      <c r="P21" s="281"/>
    </row>
    <row r="22" spans="1:16" s="286" customFormat="1" x14ac:dyDescent="0.15">
      <c r="A22" s="281"/>
      <c r="B22" s="251"/>
      <c r="C22" s="251"/>
      <c r="D22" s="251"/>
      <c r="E22" s="251"/>
      <c r="F22" s="251"/>
      <c r="G22" s="1133" t="s">
        <v>515</v>
      </c>
      <c r="H22" s="1134"/>
      <c r="I22" s="1134"/>
      <c r="J22" s="1135"/>
      <c r="K22" s="287">
        <v>99.9</v>
      </c>
      <c r="L22" s="288">
        <v>99.7</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516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517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518</v>
      </c>
      <c r="H29" s="251"/>
      <c r="I29" s="251"/>
      <c r="J29" s="251"/>
      <c r="K29" s="246"/>
      <c r="L29" s="246"/>
      <c r="M29" s="246"/>
      <c r="N29" s="246"/>
      <c r="O29" s="295"/>
    </row>
    <row r="30" spans="1:16" x14ac:dyDescent="0.15">
      <c r="A30" s="250"/>
      <c r="B30" s="246"/>
      <c r="C30" s="246"/>
      <c r="D30" s="246"/>
      <c r="E30" s="246"/>
      <c r="F30" s="246"/>
      <c r="G30" s="253"/>
      <c r="H30" s="254"/>
      <c r="I30" s="254"/>
      <c r="J30" s="255"/>
      <c r="K30" s="1122" t="s">
        <v>496</v>
      </c>
      <c r="L30" s="256"/>
      <c r="M30" s="257" t="s">
        <v>497</v>
      </c>
      <c r="N30" s="258"/>
    </row>
    <row r="31" spans="1:16" x14ac:dyDescent="0.15">
      <c r="A31" s="250"/>
      <c r="B31" s="246"/>
      <c r="C31" s="246"/>
      <c r="D31" s="246"/>
      <c r="E31" s="246"/>
      <c r="F31" s="246"/>
      <c r="G31" s="259"/>
      <c r="H31" s="260"/>
      <c r="I31" s="260"/>
      <c r="J31" s="261"/>
      <c r="K31" s="1123"/>
      <c r="L31" s="262" t="s">
        <v>498</v>
      </c>
      <c r="M31" s="263" t="s">
        <v>499</v>
      </c>
      <c r="N31" s="264" t="s">
        <v>500</v>
      </c>
    </row>
    <row r="32" spans="1:16" ht="27" customHeight="1" x14ac:dyDescent="0.15">
      <c r="A32" s="250"/>
      <c r="B32" s="246"/>
      <c r="C32" s="246"/>
      <c r="D32" s="246"/>
      <c r="E32" s="246"/>
      <c r="F32" s="246"/>
      <c r="G32" s="1124" t="s">
        <v>519</v>
      </c>
      <c r="H32" s="1125"/>
      <c r="I32" s="1125"/>
      <c r="J32" s="1126"/>
      <c r="K32" s="296">
        <v>7033258</v>
      </c>
      <c r="L32" s="296">
        <v>49842</v>
      </c>
      <c r="M32" s="297">
        <v>35238</v>
      </c>
      <c r="N32" s="298">
        <v>41.4</v>
      </c>
    </row>
    <row r="33" spans="1:16" ht="13.5" customHeight="1" x14ac:dyDescent="0.15">
      <c r="A33" s="250"/>
      <c r="B33" s="246"/>
      <c r="C33" s="246"/>
      <c r="D33" s="246"/>
      <c r="E33" s="246"/>
      <c r="F33" s="246"/>
      <c r="G33" s="1124" t="s">
        <v>520</v>
      </c>
      <c r="H33" s="1125"/>
      <c r="I33" s="1125"/>
      <c r="J33" s="1126"/>
      <c r="K33" s="296" t="s">
        <v>506</v>
      </c>
      <c r="L33" s="296" t="s">
        <v>506</v>
      </c>
      <c r="M33" s="297" t="s">
        <v>506</v>
      </c>
      <c r="N33" s="298" t="s">
        <v>506</v>
      </c>
    </row>
    <row r="34" spans="1:16" ht="27" customHeight="1" x14ac:dyDescent="0.15">
      <c r="A34" s="250"/>
      <c r="B34" s="246"/>
      <c r="C34" s="246"/>
      <c r="D34" s="246"/>
      <c r="E34" s="246"/>
      <c r="F34" s="246"/>
      <c r="G34" s="1124" t="s">
        <v>521</v>
      </c>
      <c r="H34" s="1125"/>
      <c r="I34" s="1125"/>
      <c r="J34" s="1126"/>
      <c r="K34" s="296" t="s">
        <v>506</v>
      </c>
      <c r="L34" s="296" t="s">
        <v>506</v>
      </c>
      <c r="M34" s="297">
        <v>9</v>
      </c>
      <c r="N34" s="298" t="s">
        <v>506</v>
      </c>
    </row>
    <row r="35" spans="1:16" ht="27" customHeight="1" x14ac:dyDescent="0.15">
      <c r="A35" s="250"/>
      <c r="B35" s="246"/>
      <c r="C35" s="246"/>
      <c r="D35" s="246"/>
      <c r="E35" s="246"/>
      <c r="F35" s="246"/>
      <c r="G35" s="1124" t="s">
        <v>522</v>
      </c>
      <c r="H35" s="1125"/>
      <c r="I35" s="1125"/>
      <c r="J35" s="1126"/>
      <c r="K35" s="296">
        <v>1154757</v>
      </c>
      <c r="L35" s="296">
        <v>8183</v>
      </c>
      <c r="M35" s="297">
        <v>12777</v>
      </c>
      <c r="N35" s="298">
        <v>-36</v>
      </c>
    </row>
    <row r="36" spans="1:16" ht="27" customHeight="1" x14ac:dyDescent="0.15">
      <c r="A36" s="250"/>
      <c r="B36" s="246"/>
      <c r="C36" s="246"/>
      <c r="D36" s="246"/>
      <c r="E36" s="246"/>
      <c r="F36" s="246"/>
      <c r="G36" s="1124" t="s">
        <v>523</v>
      </c>
      <c r="H36" s="1125"/>
      <c r="I36" s="1125"/>
      <c r="J36" s="1126"/>
      <c r="K36" s="296" t="s">
        <v>506</v>
      </c>
      <c r="L36" s="296" t="s">
        <v>506</v>
      </c>
      <c r="M36" s="297">
        <v>1670</v>
      </c>
      <c r="N36" s="298" t="s">
        <v>506</v>
      </c>
    </row>
    <row r="37" spans="1:16" ht="13.5" customHeight="1" x14ac:dyDescent="0.15">
      <c r="A37" s="250"/>
      <c r="B37" s="246"/>
      <c r="C37" s="246"/>
      <c r="D37" s="246"/>
      <c r="E37" s="246"/>
      <c r="F37" s="246"/>
      <c r="G37" s="1124" t="s">
        <v>524</v>
      </c>
      <c r="H37" s="1125"/>
      <c r="I37" s="1125"/>
      <c r="J37" s="1126"/>
      <c r="K37" s="296" t="s">
        <v>506</v>
      </c>
      <c r="L37" s="296" t="s">
        <v>506</v>
      </c>
      <c r="M37" s="297">
        <v>592</v>
      </c>
      <c r="N37" s="298" t="s">
        <v>506</v>
      </c>
    </row>
    <row r="38" spans="1:16" ht="27" customHeight="1" x14ac:dyDescent="0.15">
      <c r="A38" s="250"/>
      <c r="B38" s="246"/>
      <c r="C38" s="246"/>
      <c r="D38" s="246"/>
      <c r="E38" s="246"/>
      <c r="F38" s="246"/>
      <c r="G38" s="1127" t="s">
        <v>525</v>
      </c>
      <c r="H38" s="1128"/>
      <c r="I38" s="1128"/>
      <c r="J38" s="1129"/>
      <c r="K38" s="299">
        <v>35</v>
      </c>
      <c r="L38" s="299">
        <v>0</v>
      </c>
      <c r="M38" s="300">
        <v>0</v>
      </c>
      <c r="N38" s="301">
        <v>0</v>
      </c>
      <c r="O38" s="295"/>
    </row>
    <row r="39" spans="1:16" x14ac:dyDescent="0.15">
      <c r="A39" s="250"/>
      <c r="B39" s="246"/>
      <c r="C39" s="246"/>
      <c r="D39" s="246"/>
      <c r="E39" s="246"/>
      <c r="F39" s="246"/>
      <c r="G39" s="1127" t="s">
        <v>526</v>
      </c>
      <c r="H39" s="1128"/>
      <c r="I39" s="1128"/>
      <c r="J39" s="1129"/>
      <c r="K39" s="302">
        <v>-1273520</v>
      </c>
      <c r="L39" s="302">
        <v>-9025</v>
      </c>
      <c r="M39" s="303">
        <v>-7965</v>
      </c>
      <c r="N39" s="304">
        <v>13.3</v>
      </c>
      <c r="O39" s="295"/>
    </row>
    <row r="40" spans="1:16" ht="27" customHeight="1" x14ac:dyDescent="0.15">
      <c r="A40" s="250"/>
      <c r="B40" s="246"/>
      <c r="C40" s="246"/>
      <c r="D40" s="246"/>
      <c r="E40" s="246"/>
      <c r="F40" s="246"/>
      <c r="G40" s="1124" t="s">
        <v>527</v>
      </c>
      <c r="H40" s="1125"/>
      <c r="I40" s="1125"/>
      <c r="J40" s="1126"/>
      <c r="K40" s="302">
        <v>-4926088</v>
      </c>
      <c r="L40" s="302">
        <v>-34910</v>
      </c>
      <c r="M40" s="303">
        <v>-31941</v>
      </c>
      <c r="N40" s="304">
        <v>9.3000000000000007</v>
      </c>
      <c r="O40" s="295"/>
    </row>
    <row r="41" spans="1:16" x14ac:dyDescent="0.15">
      <c r="A41" s="250"/>
      <c r="B41" s="246"/>
      <c r="C41" s="246"/>
      <c r="D41" s="246"/>
      <c r="E41" s="246"/>
      <c r="F41" s="246"/>
      <c r="G41" s="1130" t="s">
        <v>281</v>
      </c>
      <c r="H41" s="1131"/>
      <c r="I41" s="1131"/>
      <c r="J41" s="1132"/>
      <c r="K41" s="296">
        <v>1988442</v>
      </c>
      <c r="L41" s="302">
        <v>14091</v>
      </c>
      <c r="M41" s="303">
        <v>10381</v>
      </c>
      <c r="N41" s="304">
        <v>35.700000000000003</v>
      </c>
      <c r="O41" s="295"/>
    </row>
    <row r="42" spans="1:16" x14ac:dyDescent="0.15">
      <c r="A42" s="250"/>
      <c r="B42" s="246"/>
      <c r="C42" s="246"/>
      <c r="D42" s="246"/>
      <c r="E42" s="246"/>
      <c r="F42" s="246"/>
      <c r="G42" s="305" t="s">
        <v>528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529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530</v>
      </c>
      <c r="H48" s="310"/>
      <c r="I48" s="310"/>
      <c r="J48" s="310"/>
      <c r="K48" s="310"/>
      <c r="L48" s="310"/>
      <c r="M48" s="311"/>
      <c r="N48" s="310"/>
    </row>
    <row r="49" spans="1:14" ht="13.5" customHeight="1" x14ac:dyDescent="0.15">
      <c r="A49" s="250"/>
      <c r="B49" s="246"/>
      <c r="C49" s="246"/>
      <c r="D49" s="246"/>
      <c r="E49" s="246"/>
      <c r="F49" s="246"/>
      <c r="G49" s="312"/>
      <c r="H49" s="313"/>
      <c r="I49" s="1117" t="s">
        <v>496</v>
      </c>
      <c r="J49" s="1119" t="s">
        <v>531</v>
      </c>
      <c r="K49" s="1120"/>
      <c r="L49" s="1120"/>
      <c r="M49" s="1120"/>
      <c r="N49" s="1121"/>
    </row>
    <row r="50" spans="1:14" x14ac:dyDescent="0.15">
      <c r="A50" s="250"/>
      <c r="B50" s="246"/>
      <c r="C50" s="246"/>
      <c r="D50" s="246"/>
      <c r="E50" s="246"/>
      <c r="F50" s="246"/>
      <c r="G50" s="314"/>
      <c r="H50" s="315"/>
      <c r="I50" s="1118"/>
      <c r="J50" s="316" t="s">
        <v>532</v>
      </c>
      <c r="K50" s="317" t="s">
        <v>533</v>
      </c>
      <c r="L50" s="318" t="s">
        <v>534</v>
      </c>
      <c r="M50" s="319" t="s">
        <v>535</v>
      </c>
      <c r="N50" s="320" t="s">
        <v>536</v>
      </c>
    </row>
    <row r="51" spans="1:14" x14ac:dyDescent="0.15">
      <c r="A51" s="250"/>
      <c r="B51" s="246"/>
      <c r="C51" s="246"/>
      <c r="D51" s="246"/>
      <c r="E51" s="246"/>
      <c r="F51" s="246"/>
      <c r="G51" s="312" t="s">
        <v>537</v>
      </c>
      <c r="H51" s="313"/>
      <c r="I51" s="321">
        <v>5502416</v>
      </c>
      <c r="J51" s="322">
        <v>37708</v>
      </c>
      <c r="K51" s="323">
        <v>11.3</v>
      </c>
      <c r="L51" s="324">
        <v>43493</v>
      </c>
      <c r="M51" s="325">
        <v>5</v>
      </c>
      <c r="N51" s="326">
        <v>6.3</v>
      </c>
    </row>
    <row r="52" spans="1:14" x14ac:dyDescent="0.15">
      <c r="A52" s="250"/>
      <c r="B52" s="246"/>
      <c r="C52" s="246"/>
      <c r="D52" s="246"/>
      <c r="E52" s="246"/>
      <c r="F52" s="246"/>
      <c r="G52" s="327"/>
      <c r="H52" s="328" t="s">
        <v>538</v>
      </c>
      <c r="I52" s="329">
        <v>3549576</v>
      </c>
      <c r="J52" s="330">
        <v>24325</v>
      </c>
      <c r="K52" s="331">
        <v>3.3</v>
      </c>
      <c r="L52" s="332">
        <v>23254</v>
      </c>
      <c r="M52" s="333">
        <v>4</v>
      </c>
      <c r="N52" s="334">
        <v>-0.7</v>
      </c>
    </row>
    <row r="53" spans="1:14" x14ac:dyDescent="0.15">
      <c r="A53" s="250"/>
      <c r="B53" s="246"/>
      <c r="C53" s="246"/>
      <c r="D53" s="246"/>
      <c r="E53" s="246"/>
      <c r="F53" s="246"/>
      <c r="G53" s="312" t="s">
        <v>539</v>
      </c>
      <c r="H53" s="313"/>
      <c r="I53" s="321">
        <v>7523521</v>
      </c>
      <c r="J53" s="322">
        <v>51910</v>
      </c>
      <c r="K53" s="323">
        <v>37.700000000000003</v>
      </c>
      <c r="L53" s="324">
        <v>50840</v>
      </c>
      <c r="M53" s="325">
        <v>16.899999999999999</v>
      </c>
      <c r="N53" s="326">
        <v>20.8</v>
      </c>
    </row>
    <row r="54" spans="1:14" x14ac:dyDescent="0.15">
      <c r="A54" s="250"/>
      <c r="B54" s="246"/>
      <c r="C54" s="246"/>
      <c r="D54" s="246"/>
      <c r="E54" s="246"/>
      <c r="F54" s="246"/>
      <c r="G54" s="327"/>
      <c r="H54" s="328" t="s">
        <v>538</v>
      </c>
      <c r="I54" s="329">
        <v>4331161</v>
      </c>
      <c r="J54" s="330">
        <v>29883</v>
      </c>
      <c r="K54" s="331">
        <v>22.8</v>
      </c>
      <c r="L54" s="332">
        <v>25367</v>
      </c>
      <c r="M54" s="333">
        <v>9.1</v>
      </c>
      <c r="N54" s="334">
        <v>13.7</v>
      </c>
    </row>
    <row r="55" spans="1:14" x14ac:dyDescent="0.15">
      <c r="A55" s="250"/>
      <c r="B55" s="246"/>
      <c r="C55" s="246"/>
      <c r="D55" s="246"/>
      <c r="E55" s="246"/>
      <c r="F55" s="246"/>
      <c r="G55" s="312" t="s">
        <v>540</v>
      </c>
      <c r="H55" s="313"/>
      <c r="I55" s="321">
        <v>9523310</v>
      </c>
      <c r="J55" s="322">
        <v>66357</v>
      </c>
      <c r="K55" s="323">
        <v>27.8</v>
      </c>
      <c r="L55" s="324">
        <v>53605</v>
      </c>
      <c r="M55" s="325">
        <v>5.4</v>
      </c>
      <c r="N55" s="326">
        <v>22.4</v>
      </c>
    </row>
    <row r="56" spans="1:14" x14ac:dyDescent="0.15">
      <c r="A56" s="250"/>
      <c r="B56" s="246"/>
      <c r="C56" s="246"/>
      <c r="D56" s="246"/>
      <c r="E56" s="246"/>
      <c r="F56" s="246"/>
      <c r="G56" s="327"/>
      <c r="H56" s="328" t="s">
        <v>538</v>
      </c>
      <c r="I56" s="329">
        <v>5824482</v>
      </c>
      <c r="J56" s="330">
        <v>40584</v>
      </c>
      <c r="K56" s="331">
        <v>35.799999999999997</v>
      </c>
      <c r="L56" s="332">
        <v>28343</v>
      </c>
      <c r="M56" s="333">
        <v>11.7</v>
      </c>
      <c r="N56" s="334">
        <v>24.1</v>
      </c>
    </row>
    <row r="57" spans="1:14" x14ac:dyDescent="0.15">
      <c r="A57" s="250"/>
      <c r="B57" s="246"/>
      <c r="C57" s="246"/>
      <c r="D57" s="246"/>
      <c r="E57" s="246"/>
      <c r="F57" s="246"/>
      <c r="G57" s="312" t="s">
        <v>541</v>
      </c>
      <c r="H57" s="313"/>
      <c r="I57" s="321">
        <v>5896617</v>
      </c>
      <c r="J57" s="322">
        <v>41391</v>
      </c>
      <c r="K57" s="323">
        <v>-37.6</v>
      </c>
      <c r="L57" s="324">
        <v>46440</v>
      </c>
      <c r="M57" s="325">
        <v>-13.4</v>
      </c>
      <c r="N57" s="326">
        <v>-24.2</v>
      </c>
    </row>
    <row r="58" spans="1:14" x14ac:dyDescent="0.15">
      <c r="A58" s="250"/>
      <c r="B58" s="246"/>
      <c r="C58" s="246"/>
      <c r="D58" s="246"/>
      <c r="E58" s="246"/>
      <c r="F58" s="246"/>
      <c r="G58" s="327"/>
      <c r="H58" s="328" t="s">
        <v>538</v>
      </c>
      <c r="I58" s="329">
        <v>4187903</v>
      </c>
      <c r="J58" s="330">
        <v>29397</v>
      </c>
      <c r="K58" s="331">
        <v>-27.6</v>
      </c>
      <c r="L58" s="332">
        <v>27658</v>
      </c>
      <c r="M58" s="333">
        <v>-2.4</v>
      </c>
      <c r="N58" s="334">
        <v>-25.2</v>
      </c>
    </row>
    <row r="59" spans="1:14" x14ac:dyDescent="0.15">
      <c r="A59" s="250"/>
      <c r="B59" s="246"/>
      <c r="C59" s="246"/>
      <c r="D59" s="246"/>
      <c r="E59" s="246"/>
      <c r="F59" s="246"/>
      <c r="G59" s="312" t="s">
        <v>542</v>
      </c>
      <c r="H59" s="313"/>
      <c r="I59" s="321">
        <v>6551845</v>
      </c>
      <c r="J59" s="322">
        <v>46431</v>
      </c>
      <c r="K59" s="323">
        <v>12.2</v>
      </c>
      <c r="L59" s="324">
        <v>63257</v>
      </c>
      <c r="M59" s="325">
        <v>36.200000000000003</v>
      </c>
      <c r="N59" s="326">
        <v>-24</v>
      </c>
    </row>
    <row r="60" spans="1:14" x14ac:dyDescent="0.15">
      <c r="A60" s="250"/>
      <c r="B60" s="246"/>
      <c r="C60" s="246"/>
      <c r="D60" s="246"/>
      <c r="E60" s="246"/>
      <c r="F60" s="246"/>
      <c r="G60" s="327"/>
      <c r="H60" s="328" t="s">
        <v>538</v>
      </c>
      <c r="I60" s="335">
        <v>3675950</v>
      </c>
      <c r="J60" s="330">
        <v>26050</v>
      </c>
      <c r="K60" s="331">
        <v>-11.4</v>
      </c>
      <c r="L60" s="332">
        <v>27259</v>
      </c>
      <c r="M60" s="333">
        <v>-1.4</v>
      </c>
      <c r="N60" s="334">
        <v>-10</v>
      </c>
    </row>
    <row r="61" spans="1:14" x14ac:dyDescent="0.15">
      <c r="A61" s="250"/>
      <c r="B61" s="246"/>
      <c r="C61" s="246"/>
      <c r="D61" s="246"/>
      <c r="E61" s="246"/>
      <c r="F61" s="246"/>
      <c r="G61" s="312" t="s">
        <v>543</v>
      </c>
      <c r="H61" s="336"/>
      <c r="I61" s="337">
        <v>6999542</v>
      </c>
      <c r="J61" s="338">
        <v>48759</v>
      </c>
      <c r="K61" s="339">
        <v>10.3</v>
      </c>
      <c r="L61" s="340">
        <v>51527</v>
      </c>
      <c r="M61" s="341">
        <v>10</v>
      </c>
      <c r="N61" s="326">
        <v>0.3</v>
      </c>
    </row>
    <row r="62" spans="1:14" x14ac:dyDescent="0.15">
      <c r="A62" s="250"/>
      <c r="B62" s="246"/>
      <c r="C62" s="246"/>
      <c r="D62" s="246"/>
      <c r="E62" s="246"/>
      <c r="F62" s="246"/>
      <c r="G62" s="327"/>
      <c r="H62" s="328" t="s">
        <v>538</v>
      </c>
      <c r="I62" s="329">
        <v>4313814</v>
      </c>
      <c r="J62" s="330">
        <v>30048</v>
      </c>
      <c r="K62" s="331">
        <v>4.5999999999999996</v>
      </c>
      <c r="L62" s="332">
        <v>26376</v>
      </c>
      <c r="M62" s="333">
        <v>4.2</v>
      </c>
      <c r="N62" s="334">
        <v>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70" zoomScaleNormal="70" zoomScaleSheetLayoutView="55" workbookViewId="0">
      <selection activeCell="I102" sqref="I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1" zoomScale="70" zoomScaleNormal="70" zoomScaleSheetLayoutView="55" workbookViewId="0">
      <selection activeCell="AD101" sqref="AD10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55" zoomScaleNormal="55"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42" t="s">
        <v>3</v>
      </c>
      <c r="D47" s="1142"/>
      <c r="E47" s="1143"/>
      <c r="F47" s="11">
        <v>11.45</v>
      </c>
      <c r="G47" s="12">
        <v>11.73</v>
      </c>
      <c r="H47" s="12">
        <v>13.1</v>
      </c>
      <c r="I47" s="12">
        <v>14.32</v>
      </c>
      <c r="J47" s="13">
        <v>13.78</v>
      </c>
    </row>
    <row r="48" spans="2:10" ht="57.75" customHeight="1" x14ac:dyDescent="0.15">
      <c r="B48" s="14"/>
      <c r="C48" s="1144" t="s">
        <v>4</v>
      </c>
      <c r="D48" s="1144"/>
      <c r="E48" s="1145"/>
      <c r="F48" s="15">
        <v>0.57999999999999996</v>
      </c>
      <c r="G48" s="16">
        <v>2.64</v>
      </c>
      <c r="H48" s="16">
        <v>2.2799999999999998</v>
      </c>
      <c r="I48" s="16">
        <v>2.73</v>
      </c>
      <c r="J48" s="17">
        <v>1.62</v>
      </c>
    </row>
    <row r="49" spans="2:10" ht="57.75" customHeight="1" thickBot="1" x14ac:dyDescent="0.2">
      <c r="B49" s="18"/>
      <c r="C49" s="1146" t="s">
        <v>5</v>
      </c>
      <c r="D49" s="1146"/>
      <c r="E49" s="1147"/>
      <c r="F49" s="19" t="s">
        <v>550</v>
      </c>
      <c r="G49" s="20">
        <v>2.5299999999999998</v>
      </c>
      <c r="H49" s="20">
        <v>0.91</v>
      </c>
      <c r="I49" s="20">
        <v>1.65</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2018-02-16T07:14:18Z</cp:lastPrinted>
  <dcterms:created xsi:type="dcterms:W3CDTF">2018-01-24T05:57:44Z</dcterms:created>
  <dcterms:modified xsi:type="dcterms:W3CDTF">2018-04-17T01:27:44Z</dcterms:modified>
  <cp:category/>
</cp:coreProperties>
</file>