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3" i="11" l="1"/>
  <c r="AA32" i="11"/>
  <c r="AA30" i="11"/>
  <c r="AA28" i="11"/>
  <c r="AA7" i="11"/>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AM37" i="9"/>
  <c r="C37" i="9"/>
  <c r="BW36" i="9"/>
  <c r="AM36" i="9"/>
  <c r="C36" i="9"/>
  <c r="CO35" i="9"/>
  <c r="CO36" i="9" s="1"/>
  <c r="CO37" i="9" s="1"/>
  <c r="CO38" i="9" s="1"/>
  <c r="CO39" i="9" s="1"/>
  <c r="CO40" i="9" s="1"/>
  <c r="CO41" i="9" s="1"/>
  <c r="CO42" i="9" s="1"/>
  <c r="CO43" i="9" s="1"/>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s="1"/>
  <c r="BE35" i="9" s="1"/>
  <c r="BE36" i="9" s="1"/>
</calcChain>
</file>

<file path=xl/sharedStrings.xml><?xml version="1.0" encoding="utf-8"?>
<sst xmlns="http://schemas.openxmlformats.org/spreadsheetml/2006/main" count="1008" uniqueCount="557">
  <si>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</si>
  <si>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</si>
  <si>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</si>
  <si>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</si>
  <si>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</si>
  <si>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</si>
  <si>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</si>
  <si>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</si>
  <si>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</si>
  <si>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</si>
  <si>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</si>
  <si>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</si>
  <si>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</si>
  <si>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</si>
  <si>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</si>
  <si>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</si>
  <si>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</si>
  <si>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</si>
  <si>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</si>
  <si>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</si>
  <si>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</si>
  <si>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</si>
  <si>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</si>
  <si>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</si>
  <si>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</si>
  <si>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</si>
  <si>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</si>
  <si>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</si>
  <si>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</si>
  <si>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</si>
  <si>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</si>
  <si>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</si>
  <si>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</si>
  <si>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</si>
  <si>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</si>
  <si>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</si>
  <si>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</si>
  <si>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</si>
  <si>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</si>
  <si>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</si>
  <si>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</si>
  <si>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</si>
  <si>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</si>
  <si>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</si>
  <si>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</si>
  <si>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</si>
  <si>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</si>
  <si>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</si>
  <si>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</si>
  <si>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</si>
  <si>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</si>
  <si>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</si>
  <si>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</si>
  <si>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</si>
  <si>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</si>
  <si>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</si>
  <si>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</si>
  <si>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</si>
  <si>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</si>
  <si>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</si>
  <si>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</si>
  <si>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</si>
  <si>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</si>
  <si>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</si>
  <si>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</si>
  <si>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</si>
  <si>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</si>
  <si>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</si>
  <si>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</si>
  <si>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</si>
  <si>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</si>
  <si>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</si>
  <si>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</si>
  <si>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</si>
  <si>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</si>
  <si>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</si>
  <si>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</si>
  <si>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</si>
  <si>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</si>
  <si>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</si>
  <si>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</si>
  <si>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</si>
  <si>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</si>
  <si>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</si>
  <si>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</si>
  <si>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</si>
  <si>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</si>
  <si>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</si>
  <si>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</si>
  <si>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</si>
  <si>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</si>
  <si>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</si>
  <si>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</si>
  <si>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</si>
  <si>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</si>
  <si>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</si>
  <si>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</si>
  <si>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</si>
  <si>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</si>
  <si>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</si>
  <si>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</si>
  <si>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</si>
  <si>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</si>
  <si>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</si>
  <si>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</si>
  <si>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</si>
  <si>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</si>
  <si>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</si>
  <si>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</si>
  <si>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</si>
  <si>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</si>
  <si>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</si>
  <si>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</si>
  <si>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</si>
  <si>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</si>
  <si>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</si>
  <si>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</si>
  <si>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</si>
  <si>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</si>
  <si>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</si>
  <si>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</si>
  <si>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</si>
  <si>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</si>
  <si>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</si>
  <si>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</si>
  <si>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</si>
  <si>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</si>
  <si>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</si>
  <si>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</si>
  <si>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</si>
  <si>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</si>
  <si>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</si>
  <si>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</si>
  <si>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</si>
  <si>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</si>
  <si>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</si>
  <si>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</si>
  <si>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</si>
  <si>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</si>
  <si>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</si>
  <si>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</si>
  <si>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</si>
  <si>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</si>
  <si>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</si>
  <si>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</si>
  <si>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</si>
  <si>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</si>
  <si>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</si>
  <si>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</si>
  <si>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</si>
  <si>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</si>
  <si>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</si>
  <si>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</si>
  <si>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</si>
  <si>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</si>
  <si>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</si>
  <si>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</si>
  <si>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</si>
  <si>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</si>
  <si>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</si>
  <si>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</si>
  <si>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</si>
  <si>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</si>
  <si>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</si>
  <si>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</si>
  <si>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</si>
  <si>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</si>
  <si>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</si>
  <si>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</si>
  <si>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</si>
  <si>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</si>
  <si>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</si>
  <si>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</si>
  <si>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</si>
  <si>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</si>
  <si>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</si>
  <si>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</si>
  <si>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</si>
  <si>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</si>
  <si>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</si>
  <si>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</si>
  <si>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</si>
  <si>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</si>
  <si>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</si>
  <si>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</si>
  <si>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</si>
  <si>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</si>
  <si>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</si>
  <si>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</si>
  <si>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</si>
  <si>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</si>
  <si>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</si>
  <si>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</si>
  <si>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広島県三次市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</si>
  <si>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</si>
  <si>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</si>
  <si>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</si>
  <si>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</si>
  <si>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</si>
  <si>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</si>
  <si>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</si>
  <si>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</si>
  <si>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</si>
  <si>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</si>
  <si>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</si>
  <si>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</si>
  <si>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</si>
  <si>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</si>
  <si>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</si>
  <si>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</si>
  <si>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</si>
  <si>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</si>
  <si>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</si>
  <si>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</si>
  <si>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</si>
  <si>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</si>
  <si>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</si>
  <si>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</si>
  <si>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</si>
  <si>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</si>
  <si>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</si>
  <si>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</si>
  <si>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</si>
  <si>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</si>
  <si>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</si>
  <si>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</si>
  <si>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</si>
  <si>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</si>
  <si>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</si>
  <si>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</si>
  <si>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</si>
  <si>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</si>
  <si>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</si>
  <si>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</si>
  <si>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</si>
  <si>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</si>
  <si>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</si>
  <si>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</si>
  <si>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</si>
  <si>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</si>
  <si>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</si>
  <si>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</si>
  <si>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</si>
  <si>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</si>
  <si>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</si>
  <si>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</si>
  <si>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</si>
  <si>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</si>
  <si>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</si>
  <si>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</si>
  <si>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</si>
  <si>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</si>
  <si>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</si>
  <si>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</si>
  <si>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</si>
  <si>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</si>
  <si>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</si>
  <si>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</si>
  <si>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</si>
  <si>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</si>
  <si>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</si>
  <si>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</si>
  <si>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</si>
  <si>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</si>
  <si>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</si>
  <si>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</si>
  <si>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</si>
  <si>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</si>
  <si>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</si>
  <si>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</si>
  <si>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</si>
  <si>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</si>
  <si>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</si>
  <si>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</si>
  <si>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</si>
  <si>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</si>
  <si>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</si>
  <si>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</si>
  <si>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</si>
  <si>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</si>
  <si>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</si>
  <si>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</si>
  <si>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</si>
  <si>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</si>
  <si>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</si>
  <si>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</si>
  <si>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</si>
  <si>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</si>
  <si>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</si>
  <si>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</si>
  <si>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</si>
  <si>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</si>
  <si>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</si>
  <si>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</si>
  <si>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</si>
  <si>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</si>
  <si>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</si>
  <si>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</si>
  <si>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</si>
  <si>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</si>
  <si>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</si>
  <si>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</si>
  <si>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</si>
  <si>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</si>
  <si>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</si>
  <si>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</si>
  <si>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</si>
  <si>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</si>
  <si>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</si>
  <si>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</si>
  <si>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</si>
  <si>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</si>
  <si>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</si>
  <si>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</si>
  <si>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</si>
  <si>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</si>
  <si>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</si>
  <si>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</si>
  <si>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</si>
  <si>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</si>
  <si>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</si>
  <si>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</si>
  <si>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</si>
  <si>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</si>
  <si>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</si>
  <si>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</si>
  <si>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</si>
  <si>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</si>
  <si>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</si>
  <si>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</si>
  <si>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</si>
  <si>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</si>
  <si>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</si>
  <si>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</si>
  <si>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</si>
  <si>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</si>
  <si>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</si>
  <si>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</si>
  <si>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</si>
  <si>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</si>
  <si>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</si>
  <si>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</si>
  <si>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</si>
  <si>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</si>
  <si>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広島県三次市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</si>
  <si>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</si>
  <si>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</si>
  <si>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</si>
  <si>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</si>
  <si>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</si>
  <si>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</si>
  <si>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</si>
  <si>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</si>
  <si>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</si>
  <si>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</si>
  <si>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</si>
  <si>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</si>
  <si>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</si>
  <si>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</si>
  <si>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</si>
  <si>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</si>
  <si>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</si>
  <si>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</si>
  <si>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</si>
  <si>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</si>
  <si>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</si>
  <si>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</si>
  <si>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</si>
  <si>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</si>
  <si>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</si>
  <si>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</si>
  <si>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</si>
  <si>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</si>
  <si>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</si>
  <si>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</si>
  <si>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</si>
  <si>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</si>
  <si>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</si>
  <si>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</si>
  <si>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</si>
  <si>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</si>
  <si>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</si>
  <si>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</si>
  <si>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</si>
  <si>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</si>
  <si>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</si>
  <si>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</si>
  <si>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</si>
  <si>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</si>
  <si>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</si>
  <si>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</si>
  <si>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</si>
  <si>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</si>
  <si>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</si>
  <si>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</si>
  <si>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</si>
  <si>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</si>
  <si>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</si>
  <si>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</si>
  <si>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</si>
  <si>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</si>
  <si>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</si>
  <si>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</si>
  <si>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</si>
  <si>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</si>
  <si>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</si>
  <si>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</si>
  <si>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</si>
  <si>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</si>
  <si>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</si>
  <si>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</si>
  <si>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</si>
  <si>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</si>
  <si>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</si>
  <si>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</si>
  <si>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</si>
  <si>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</si>
  <si>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</si>
  <si>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</si>
  <si>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</si>
  <si>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</si>
  <si>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</si>
  <si>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</si>
  <si>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</si>
  <si>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</si>
  <si>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</si>
  <si>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</si>
  <si>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</si>
  <si>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</si>
  <si>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</si>
  <si>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</si>
  <si>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</si>
  <si>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</si>
  <si>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</si>
  <si>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</si>
  <si>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</si>
  <si>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</si>
  <si>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</si>
  <si>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</si>
  <si>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</si>
  <si>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</si>
  <si>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</si>
  <si>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</si>
  <si>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</si>
  <si>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</si>
  <si>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</si>
  <si>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</si>
  <si>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</si>
  <si>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</si>
  <si>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</si>
  <si>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</si>
  <si>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</si>
  <si>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</si>
  <si>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</si>
  <si>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</si>
  <si>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</si>
  <si>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</si>
  <si>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</si>
  <si>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</si>
  <si>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</si>
  <si>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</si>
  <si>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</si>
  <si>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</si>
  <si>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</si>
  <si>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</si>
  <si>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</si>
  <si>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</si>
  <si>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</si>
  <si>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</si>
  <si>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</si>
  <si>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</si>
  <si>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</si>
  <si>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</si>
  <si>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</si>
  <si>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</si>
  <si>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</si>
  <si>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</si>
  <si>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</si>
  <si>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</si>
  <si>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</si>
  <si>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</si>
  <si>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</si>
  <si>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</si>
  <si>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</si>
  <si>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</si>
  <si>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</si>
  <si>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</si>
  <si>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</si>
  <si>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</si>
  <si>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</si>
  <si>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</si>
  <si>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</si>
  <si>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</si>
  <si>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</si>
  <si>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</si>
  <si>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</si>
  <si>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</si>
  <si>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</si>
  <si>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</si>
  <si>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</si>
  <si>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</si>
  <si>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</si>
  <si>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</si>
  <si>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</si>
  <si>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</si>
  <si>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</si>
  <si>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</si>
  <si>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</si>
  <si>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</si>
  <si>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</si>
  <si>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</si>
  <si>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</si>
  <si>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</si>
  <si>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</si>
  <si>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</si>
  <si>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</si>
  <si>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</si>
  <si>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</si>
  <si>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</si>
  <si>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</si>
  <si>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</si>
  <si>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</si>
  <si>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病院事業会計</t>
  </si>
  <si>
    <t>水道事業会計</t>
  </si>
  <si>
    <t>一般会計</t>
  </si>
  <si>
    <t>国民健康保険特別会計</t>
  </si>
  <si>
    <t>介護保険特別会計</t>
  </si>
  <si>
    <t>後期高齢者医療特別会計</t>
  </si>
  <si>
    <t>診療所特別会計</t>
  </si>
  <si>
    <t>土地取得特別会計</t>
  </si>
  <si>
    <t>その他会計（赤字）</t>
  </si>
  <si>
    <t>その他会計（黒字）</t>
  </si>
  <si>
    <t>-</t>
    <phoneticPr fontId="2"/>
  </si>
  <si>
    <t>-</t>
    <phoneticPr fontId="2"/>
  </si>
  <si>
    <t>-</t>
    <phoneticPr fontId="2"/>
  </si>
  <si>
    <t>-</t>
    <phoneticPr fontId="2"/>
  </si>
  <si>
    <t>備北地区消防組合（一般会計）</t>
    <rPh sb="0" eb="2">
      <t>ビホク</t>
    </rPh>
    <rPh sb="2" eb="4">
      <t>チク</t>
    </rPh>
    <rPh sb="4" eb="6">
      <t>ショウボウ</t>
    </rPh>
    <rPh sb="6" eb="8">
      <t>クミアイ</t>
    </rPh>
    <rPh sb="9" eb="11">
      <t>イッパン</t>
    </rPh>
    <rPh sb="11" eb="13">
      <t>カイケイ</t>
    </rPh>
    <phoneticPr fontId="2"/>
  </si>
  <si>
    <t>広島県後期高齢者医療広域連合（一般会計）</t>
    <rPh sb="0" eb="3">
      <t>ヒロシマケン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</si>
  <si>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</si>
  <si>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t>
    <phoneticPr fontId="2"/>
  </si>
  <si>
    <t>三次市開発公社</t>
    <rPh sb="0" eb="3">
      <t>ミヨシシ</t>
    </rPh>
    <rPh sb="3" eb="5">
      <t>カイハツ</t>
    </rPh>
    <rPh sb="5" eb="7">
      <t>コウシャ</t>
    </rPh>
    <phoneticPr fontId="2"/>
  </si>
  <si>
    <t>当該団体
からの
補助金</t>
    <phoneticPr fontId="5"/>
  </si>
  <si>
    <t>-</t>
    <phoneticPr fontId="2"/>
  </si>
  <si>
    <t>-</t>
    <phoneticPr fontId="2"/>
  </si>
  <si>
    <t>-</t>
    <phoneticPr fontId="2"/>
  </si>
  <si>
    <t>三次市観光協会</t>
  </si>
  <si>
    <t>広島三次ワイナリー</t>
  </si>
  <si>
    <t>君田トエンティワン</t>
  </si>
  <si>
    <t>布野特産センター</t>
  </si>
  <si>
    <t>吉舎食品</t>
  </si>
  <si>
    <t>奥田元宋・小由女美術館</t>
  </si>
  <si>
    <t>三次ケーブルビジョン</t>
  </si>
  <si>
    <t>みわ３７５</t>
  </si>
  <si>
    <t>暮らしサポートみよし</t>
  </si>
  <si>
    <t>地域包括支援センターみよし</t>
  </si>
  <si>
    <t>三次国際交流協会</t>
    <rPh sb="0" eb="2">
      <t>ミヨシ</t>
    </rPh>
    <rPh sb="2" eb="4">
      <t>コクサイ</t>
    </rPh>
    <rPh sb="4" eb="6">
      <t>コウリュウ</t>
    </rPh>
    <rPh sb="6" eb="8">
      <t>キョウカイ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</si>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</sst>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162488</c:v>
                </c:pt>
                <c:pt idx="1">
                  <c:v>117969</c:v>
                </c:pt>
                <c:pt idx="2">
                  <c:v>123116</c:v>
                </c:pt>
                <c:pt idx="3">
                  <c:v>110944</c:v>
                </c:pt>
                <c:pt idx="4">
                  <c:v>166760</c:v>
                </c:pt>
              </c:numCache>
            </c:numRef>
          </c:val>
          <c:smooth val="0"/>
        </c:ser>
        <c:dLbls>
          <c:showLegendKey val="0"/>
          <c:showVal val="0"/>
          <c:showCatName val="0"/>
          <c:showSerName val="0"/>
          <c:showPercent val="0"/>
          <c:showBubbleSize val="0"/>
        </c:dLbls>
        <c:marker val="1"/>
        <c:smooth val="0"/>
        <c:axId val="100989184"/>
        <c:axId val="101585280"/>
      </c:lineChart>
      <c:catAx>
        <c:axId val="1009891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85280"/>
        <c:crosses val="autoZero"/>
        <c:auto val="1"/>
        <c:lblAlgn val="ctr"/>
        <c:lblOffset val="100"/>
        <c:tickLblSkip val="1"/>
        <c:tickMarkSkip val="1"/>
        <c:noMultiLvlLbl val="0"/>
      </c:catAx>
      <c:valAx>
        <c:axId val="1015852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89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2.25</c:v>
                </c:pt>
                <c:pt idx="1">
                  <c:v>4.8600000000000003</c:v>
                </c:pt>
                <c:pt idx="2">
                  <c:v>4.38</c:v>
                </c:pt>
                <c:pt idx="3">
                  <c:v>4.28</c:v>
                </c:pt>
                <c:pt idx="4">
                  <c:v>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8.82</c:v>
                </c:pt>
                <c:pt idx="1">
                  <c:v>9.92</c:v>
                </c:pt>
                <c:pt idx="2">
                  <c:v>13.18</c:v>
                </c:pt>
                <c:pt idx="3">
                  <c:v>15.93</c:v>
                </c:pt>
                <c:pt idx="4">
                  <c:v>16.63</c:v>
                </c:pt>
              </c:numCache>
            </c:numRef>
          </c:val>
        </c:ser>
        <c:dLbls>
          <c:showLegendKey val="0"/>
          <c:showVal val="0"/>
          <c:showCatName val="0"/>
          <c:showSerName val="0"/>
          <c:showPercent val="0"/>
          <c:showBubbleSize val="0"/>
        </c:dLbls>
        <c:gapWidth val="250"/>
        <c:overlap val="100"/>
        <c:axId val="102909056"/>
        <c:axId val="10291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3.64</c:v>
                </c:pt>
                <c:pt idx="1">
                  <c:v>4.1900000000000004</c:v>
                </c:pt>
                <c:pt idx="2">
                  <c:v>3.73</c:v>
                </c:pt>
                <c:pt idx="3">
                  <c:v>3.19</c:v>
                </c:pt>
                <c:pt idx="4">
                  <c:v>6.35</c:v>
                </c:pt>
              </c:numCache>
            </c:numRef>
          </c:val>
          <c:smooth val="0"/>
        </c:ser>
        <c:dLbls>
          <c:showLegendKey val="0"/>
          <c:showVal val="0"/>
          <c:showCatName val="0"/>
          <c:showSerName val="0"/>
          <c:showPercent val="0"/>
          <c:showBubbleSize val="0"/>
        </c:dLbls>
        <c:marker val="1"/>
        <c:smooth val="0"/>
        <c:axId val="102909056"/>
        <c:axId val="102910976"/>
      </c:lineChart>
      <c:catAx>
        <c:axId val="10290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910976"/>
        <c:crosses val="autoZero"/>
        <c:auto val="1"/>
        <c:lblAlgn val="ctr"/>
        <c:lblOffset val="100"/>
        <c:tickLblSkip val="1"/>
        <c:tickMarkSkip val="1"/>
        <c:noMultiLvlLbl val="0"/>
      </c:catAx>
      <c:valAx>
        <c:axId val="10291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0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0.04</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0.04</c:v>
                </c:pt>
                <c:pt idx="8">
                  <c:v>#N/A</c:v>
                </c:pt>
                <c:pt idx="9">
                  <c:v>0.05</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0.06</c:v>
                </c:pt>
                <c:pt idx="8">
                  <c:v>#N/A</c:v>
                </c:pt>
                <c:pt idx="9">
                  <c:v>0.06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c:v>
                </c:pt>
                <c:pt idx="2">
                  <c:v>#N/A</c:v>
                </c:pt>
                <c:pt idx="3">
                  <c:v>0.13</c:v>
                </c:pt>
                <c:pt idx="4">
                  <c:v>#N/A</c:v>
                </c:pt>
                <c:pt idx="5">
                  <c:v>0.16</c:v>
                </c:pt>
                <c:pt idx="6">
                  <c:v>#N/A</c:v>
                </c:pt>
                <c:pt idx="7">
                  <c:v>0.25</c:v>
                </c:pt>
                <c:pt idx="8">
                  <c:v>#N/A</c:v>
                </c:pt>
                <c:pt idx="9">
                  <c:v>0.22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0.42</c:v>
                </c:pt>
                <c:pt idx="2">
                  <c:v>#N/A</c:v>
                </c:pt>
                <c:pt idx="3">
                  <c:v>0</c:v>
                </c:pt>
                <c:pt idx="4">
                  <c:v>#N/A</c:v>
                </c:pt>
                <c:pt idx="5">
                  <c:v>0.27</c:v>
                </c:pt>
                <c:pt idx="6">
                  <c:v>#N/A</c:v>
                </c:pt>
                <c:pt idx="7">
                  <c:v>2.83</c:v>
                </c:pt>
                <c:pt idx="8">
                  <c:v>#N/A</c:v>
                </c:pt>
                <c:pt idx="9">
                  <c:v>0.46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2.25</c:v>
                </c:pt>
                <c:pt idx="2">
                  <c:v>#N/A</c:v>
                </c:pt>
                <c:pt idx="3">
                  <c:v>4.8600000000000003</c:v>
                </c:pt>
                <c:pt idx="4">
                  <c:v>#N/A</c:v>
                </c:pt>
                <c:pt idx="5">
                  <c:v>4.33</c:v>
                </c:pt>
                <c:pt idx="6">
                  <c:v>#N/A</c:v>
                </c:pt>
                <c:pt idx="7">
                  <c:v>4.24</c:v>
                </c:pt>
                <c:pt idx="8">
                  <c:v>#N/A</c:v>
                </c:pt>
                <c:pt idx="9">
                  <c:v>3.55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5.85</c:v>
                </c:pt>
                <c:pt idx="2">
                  <c:v>#N/A</c:v>
                </c:pt>
                <c:pt idx="3">
                  <c:v>6.23</c:v>
                </c:pt>
                <c:pt idx="4">
                  <c:v>#N/A</c:v>
                </c:pt>
                <c:pt idx="5">
                  <c:v>6.28</c:v>
                </c:pt>
                <c:pt idx="6">
                  <c:v>#N/A</c:v>
                </c:pt>
                <c:pt idx="7">
                  <c:v>6.32</c:v>
                </c:pt>
                <c:pt idx="8">
                  <c:v>#N/A</c:v>
                </c:pt>
                <c:pt idx="9">
                  <c:v>5.97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18.53</c:v>
                </c:pt>
                <c:pt idx="2">
                  <c:v>#N/A</c:v>
                </c:pt>
                <c:pt idx="3">
                  <c:v>8.16</c:v>
                </c:pt>
                <c:pt idx="4">
                  <c:v>#N/A</c:v>
                </c:pt>
                <c:pt idx="5">
                  <c:v>11.67</c:v>
                </c:pt>
                <c:pt idx="6">
                  <c:v>#N/A</c:v>
                </c:pt>
                <c:pt idx="7">
                  <c:v>15.67</c:v>
                </c:pt>
                <c:pt idx="8">
                  <c:v>#N/A</c:v>
                </c:pt>
                <c:pt idx="9">
                  <c:v>17.61</c:v>
                </c:pt>
              </c:numCache>
            </c:numRef>
          </c:val>
        </c:ser>
        <c:dLbls>
          <c:showLegendKey val="0"/>
          <c:showVal val="0"/>
          <c:showCatName val="0"/>
          <c:showSerName val="0"/>
          <c:showPercent val="0"/>
          <c:showBubbleSize val="0"/>
        </c:dLbls>
        <c:gapWidth val="150"/>
        <c:overlap val="100"/>
        <c:axId val="103001088"/>
        <c:axId val="103015168"/>
      </c:barChart>
      <c:catAx>
        <c:axId val="10300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015168"/>
        <c:crosses val="autoZero"/>
        <c:auto val="1"/>
        <c:lblAlgn val="ctr"/>
        <c:lblOffset val="100"/>
        <c:tickLblSkip val="1"/>
        <c:tickMarkSkip val="1"/>
        <c:noMultiLvlLbl val="0"/>
      </c:catAx>
      <c:valAx>
        <c:axId val="10301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0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6084</c:v>
                </c:pt>
                <c:pt idx="5">
                  <c:v>6270</c:v>
                </c:pt>
                <c:pt idx="8">
                  <c:v>6323</c:v>
                </c:pt>
                <c:pt idx="11">
                  <c:v>6269</c:v>
                </c:pt>
                <c:pt idx="14">
                  <c:v>6481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123</c:v>
                </c:pt>
                <c:pt idx="3">
                  <c:v>114</c:v>
                </c:pt>
                <c:pt idx="6">
                  <c:v>106</c:v>
                </c:pt>
                <c:pt idx="9">
                  <c:v>88</c:v>
                </c:pt>
                <c:pt idx="12">
                  <c:v>77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c:v>
                </c:pt>
                <c:pt idx="3">
                  <c:v>7</c:v>
                </c:pt>
                <c:pt idx="6">
                  <c:v>7</c:v>
                </c:pt>
                <c:pt idx="9">
                  <c:v>7</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1289</c:v>
                </c:pt>
                <c:pt idx="3">
                  <c:v>1082</c:v>
                </c:pt>
                <c:pt idx="6">
                  <c:v>969</c:v>
                </c:pt>
                <c:pt idx="9">
                  <c:v>1024</c:v>
                </c:pt>
                <c:pt idx="12">
                  <c:v>1069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7407</c:v>
                </c:pt>
                <c:pt idx="3">
                  <c:v>7585</c:v>
                </c:pt>
                <c:pt idx="6">
                  <c:v>7673</c:v>
                </c:pt>
                <c:pt idx="9">
                  <c:v>7559</c:v>
                </c:pt>
                <c:pt idx="12">
                  <c:v>7528</c:v>
                </c:pt>
              </c:numCache>
            </c:numRef>
          </c:val>
        </c:ser>
        <c:dLbls>
          <c:showLegendKey val="0"/>
          <c:showVal val="0"/>
          <c:showCatName val="0"/>
          <c:showSerName val="0"/>
          <c:showPercent val="0"/>
          <c:showBubbleSize val="0"/>
        </c:dLbls>
        <c:gapWidth val="100"/>
        <c:overlap val="100"/>
        <c:axId val="103320192"/>
        <c:axId val="103322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2750</c:v>
                </c:pt>
                <c:pt idx="2">
                  <c:v>#N/A</c:v>
                </c:pt>
                <c:pt idx="3">
                  <c:v>#N/A</c:v>
                </c:pt>
                <c:pt idx="4">
                  <c:v>2518</c:v>
                </c:pt>
                <c:pt idx="5">
                  <c:v>#N/A</c:v>
                </c:pt>
                <c:pt idx="6">
                  <c:v>#N/A</c:v>
                </c:pt>
                <c:pt idx="7">
                  <c:v>2432</c:v>
                </c:pt>
                <c:pt idx="8">
                  <c:v>#N/A</c:v>
                </c:pt>
                <c:pt idx="9">
                  <c:v>#N/A</c:v>
                </c:pt>
                <c:pt idx="10">
                  <c:v>2409</c:v>
                </c:pt>
                <c:pt idx="11">
                  <c:v>#N/A</c:v>
                </c:pt>
                <c:pt idx="12">
                  <c:v>#N/A</c:v>
                </c:pt>
                <c:pt idx="13">
                  <c:v>2200</c:v>
                </c:pt>
                <c:pt idx="14">
                  <c:v>#N/A</c:v>
                </c:pt>
              </c:numCache>
            </c:numRef>
          </c:val>
          <c:smooth val="0"/>
        </c:ser>
        <c:dLbls>
          <c:showLegendKey val="0"/>
          <c:showVal val="0"/>
          <c:showCatName val="0"/>
          <c:showSerName val="0"/>
          <c:showPercent val="0"/>
          <c:showBubbleSize val="0"/>
        </c:dLbls>
        <c:marker val="1"/>
        <c:smooth val="0"/>
        <c:axId val="103320192"/>
        <c:axId val="103322368"/>
      </c:lineChart>
      <c:catAx>
        <c:axId val="10332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322368"/>
        <c:crosses val="autoZero"/>
        <c:auto val="1"/>
        <c:lblAlgn val="ctr"/>
        <c:lblOffset val="100"/>
        <c:tickLblSkip val="1"/>
        <c:tickMarkSkip val="1"/>
        <c:noMultiLvlLbl val="0"/>
      </c:catAx>
      <c:valAx>
        <c:axId val="10332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2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52116</c:v>
                </c:pt>
                <c:pt idx="5">
                  <c:v>52630</c:v>
                </c:pt>
                <c:pt idx="8">
                  <c:v>52802</c:v>
                </c:pt>
                <c:pt idx="11">
                  <c:v>52797</c:v>
                </c:pt>
                <c:pt idx="14">
                  <c:v>53967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5076</c:v>
                </c:pt>
                <c:pt idx="5">
                  <c:v>5077</c:v>
                </c:pt>
                <c:pt idx="8">
                  <c:v>4843</c:v>
                </c:pt>
                <c:pt idx="11">
                  <c:v>4806</c:v>
                </c:pt>
                <c:pt idx="14">
                  <c:v>4318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7631</c:v>
                </c:pt>
                <c:pt idx="5">
                  <c:v>8855</c:v>
                </c:pt>
                <c:pt idx="8">
                  <c:v>10292</c:v>
                </c:pt>
                <c:pt idx="11">
                  <c:v>10882</c:v>
                </c:pt>
                <c:pt idx="14">
                  <c:v>12936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1862</c:v>
                </c:pt>
                <c:pt idx="3">
                  <c:v>1886</c:v>
                </c:pt>
                <c:pt idx="6">
                  <c:v>987</c:v>
                </c:pt>
                <c:pt idx="9">
                  <c:v>8</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6809</c:v>
                </c:pt>
                <c:pt idx="3">
                  <c:v>6819</c:v>
                </c:pt>
                <c:pt idx="6">
                  <c:v>6744</c:v>
                </c:pt>
                <c:pt idx="9">
                  <c:v>6447</c:v>
                </c:pt>
                <c:pt idx="12">
                  <c:v>6735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63</c:v>
                </c:pt>
                <c:pt idx="3">
                  <c:v>57</c:v>
                </c:pt>
                <c:pt idx="6">
                  <c:v>51</c:v>
                </c:pt>
                <c:pt idx="9">
                  <c:v>45</c:v>
                </c:pt>
                <c:pt idx="12">
                  <c:v>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18743</c:v>
                </c:pt>
                <c:pt idx="3">
                  <c:v>17082</c:v>
                </c:pt>
                <c:pt idx="6">
                  <c:v>15555</c:v>
                </c:pt>
                <c:pt idx="9">
                  <c:v>13920</c:v>
                </c:pt>
                <c:pt idx="12">
                  <c:v>13701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638</c:v>
                </c:pt>
                <c:pt idx="3">
                  <c:v>558</c:v>
                </c:pt>
                <c:pt idx="6">
                  <c:v>480</c:v>
                </c:pt>
                <c:pt idx="9">
                  <c:v>415</c:v>
                </c:pt>
                <c:pt idx="12">
                  <c:v>359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62451</c:v>
                </c:pt>
                <c:pt idx="3">
                  <c:v>61953</c:v>
                </c:pt>
                <c:pt idx="6">
                  <c:v>61567</c:v>
                </c:pt>
                <c:pt idx="9">
                  <c:v>60451</c:v>
                </c:pt>
                <c:pt idx="12">
                  <c:v>59691</c:v>
                </c:pt>
              </c:numCache>
            </c:numRef>
          </c:val>
        </c:ser>
        <c:dLbls>
          <c:showLegendKey val="0"/>
          <c:showVal val="0"/>
          <c:showCatName val="0"/>
          <c:showSerName val="0"/>
          <c:showPercent val="0"/>
          <c:showBubbleSize val="0"/>
        </c:dLbls>
        <c:gapWidth val="100"/>
        <c:overlap val="100"/>
        <c:axId val="103412480"/>
        <c:axId val="10341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25744</c:v>
                </c:pt>
                <c:pt idx="2">
                  <c:v>#N/A</c:v>
                </c:pt>
                <c:pt idx="3">
                  <c:v>#N/A</c:v>
                </c:pt>
                <c:pt idx="4">
                  <c:v>21792</c:v>
                </c:pt>
                <c:pt idx="5">
                  <c:v>#N/A</c:v>
                </c:pt>
                <c:pt idx="6">
                  <c:v>#N/A</c:v>
                </c:pt>
                <c:pt idx="7">
                  <c:v>17448</c:v>
                </c:pt>
                <c:pt idx="8">
                  <c:v>#N/A</c:v>
                </c:pt>
                <c:pt idx="9">
                  <c:v>#N/A</c:v>
                </c:pt>
                <c:pt idx="10">
                  <c:v>12802</c:v>
                </c:pt>
                <c:pt idx="11">
                  <c:v>#N/A</c:v>
                </c:pt>
                <c:pt idx="12">
                  <c:v>#N/A</c:v>
                </c:pt>
                <c:pt idx="13">
                  <c:v>9310</c:v>
                </c:pt>
                <c:pt idx="14">
                  <c:v>#N/A</c:v>
                </c:pt>
              </c:numCache>
            </c:numRef>
          </c:val>
          <c:smooth val="0"/>
        </c:ser>
        <c:dLbls>
          <c:showLegendKey val="0"/>
          <c:showVal val="0"/>
          <c:showCatName val="0"/>
          <c:showSerName val="0"/>
          <c:showPercent val="0"/>
          <c:showBubbleSize val="0"/>
        </c:dLbls>
        <c:marker val="1"/>
        <c:smooth val="0"/>
        <c:axId val="103412480"/>
        <c:axId val="103414400"/>
      </c:lineChart>
      <c:catAx>
        <c:axId val="10341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414400"/>
        <c:crosses val="autoZero"/>
        <c:auto val="1"/>
        <c:lblAlgn val="ctr"/>
        <c:lblOffset val="100"/>
        <c:tickLblSkip val="1"/>
        <c:tickMarkSkip val="1"/>
        <c:noMultiLvlLbl val="0"/>
      </c:catAx>
      <c:valAx>
        <c:axId val="10341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1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56,095
55,646
778.19
43,726,220
42,460,230
892,618
24,785,413
54,380,913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49.6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不況や，人口減少などにより，中山間地域に位置する本市においても，税収の増額は望めず，類似団体内平均を下回っている。指数の分母である基準財政需要額のうち公債費にかかる需要額が約４６億円で４分の１近くを占めており，数値を下げる要因となっている。経常的な経費の節減に努め，債権確保対策の強化による市税収入等の確保に引き続き取り組む。</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155575</xdr:rowOff>
    </xdr:to>
    <xdr:cxnSp macro="">
      <xdr:nvCxnSpPr>
        <xdr:cNvPr id="71" name="直線コネクタ 70"/>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4" name="直線コネクタ 73"/>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115358</xdr:rowOff>
    </xdr:to>
    <xdr:cxnSp macro="">
      <xdr:nvCxnSpPr>
        <xdr:cNvPr id="77" name="直線コネクタ 76"/>
        <xdr:cNvCxnSpPr/>
      </xdr:nvCxnSpPr>
      <xdr:spPr>
        <a:xfrm>
          <a:off x="1447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後に借り入れた合併特例債及び過疎対策事業債の償還等により，公債費の割合が高率となっている。物件費や補助費等が増額したが，人件費が減少，また，交付税が増額したことなどにより，昨年度より比率は減少している。しかしながら，依然，比率は高い水準にある。今後も，更なる行財政改革の徹底により，行政コストの削減や定員管理計画に基づく職員削減等を引き続き行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37888</xdr:rowOff>
    </xdr:from>
    <xdr:to>
      <xdr:col>7</xdr:col>
      <xdr:colOff>152400</xdr:colOff>
      <xdr:row>63</xdr:row>
      <xdr:rowOff>154517</xdr:rowOff>
    </xdr:to>
    <xdr:cxnSp macro="">
      <xdr:nvCxnSpPr>
        <xdr:cNvPr id="131" name="直線コネクタ 130"/>
        <xdr:cNvCxnSpPr/>
      </xdr:nvCxnSpPr>
      <xdr:spPr>
        <a:xfrm flipV="1">
          <a:off x="4114800" y="10839238"/>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106256</xdr:rowOff>
    </xdr:from>
    <xdr:to>
      <xdr:col>6</xdr:col>
      <xdr:colOff>0</xdr:colOff>
      <xdr:row>63</xdr:row>
      <xdr:rowOff>154517</xdr:rowOff>
    </xdr:to>
    <xdr:cxnSp macro="">
      <xdr:nvCxnSpPr>
        <xdr:cNvPr id="134" name="直線コネクタ 133"/>
        <xdr:cNvCxnSpPr/>
      </xdr:nvCxnSpPr>
      <xdr:spPr>
        <a:xfrm>
          <a:off x="3225800" y="1090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169121</xdr:rowOff>
    </xdr:from>
    <xdr:to>
      <xdr:col>4</xdr:col>
      <xdr:colOff>482600</xdr:colOff>
      <xdr:row>63</xdr:row>
      <xdr:rowOff>106256</xdr:rowOff>
    </xdr:to>
    <xdr:cxnSp macro="">
      <xdr:nvCxnSpPr>
        <xdr:cNvPr id="137" name="直線コネクタ 136"/>
        <xdr:cNvCxnSpPr/>
      </xdr:nvCxnSpPr>
      <xdr:spPr>
        <a:xfrm>
          <a:off x="2336800" y="1079902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169121</xdr:rowOff>
    </xdr:from>
    <xdr:to>
      <xdr:col>3</xdr:col>
      <xdr:colOff>279400</xdr:colOff>
      <xdr:row>63</xdr:row>
      <xdr:rowOff>78105</xdr:rowOff>
    </xdr:to>
    <xdr:cxnSp macro="">
      <xdr:nvCxnSpPr>
        <xdr:cNvPr id="140" name="直線コネクタ 139"/>
        <xdr:cNvCxnSpPr/>
      </xdr:nvCxnSpPr>
      <xdr:spPr>
        <a:xfrm flipV="1">
          <a:off x="1447800" y="1079902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158538</xdr:rowOff>
    </xdr:from>
    <xdr:to>
      <xdr:col>7</xdr:col>
      <xdr:colOff>203200</xdr:colOff>
      <xdr:row>63</xdr:row>
      <xdr:rowOff>88688</xdr:rowOff>
    </xdr:to>
    <xdr:sp macro="" textlink="">
      <xdr:nvSpPr>
        <xdr:cNvPr id="150" name="円/楕円 149"/>
        <xdr:cNvSpPr/>
      </xdr:nvSpPr>
      <xdr:spPr>
        <a:xfrm>
          <a:off x="49022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130615</xdr:rowOff>
    </xdr:from>
    <xdr:ext cx="762000" cy="259045"/>
    <xdr:sp macro="" textlink="">
      <xdr:nvSpPr>
        <xdr:cNvPr id="151" name="財政構造の弾力性該当値テキスト"/>
        <xdr:cNvSpPr txBox="1"/>
      </xdr:nvSpPr>
      <xdr:spPr>
        <a:xfrm>
          <a:off x="5041900" y="107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2" name="円/楕円 151"/>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3" name="テキスト ボックス 15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4" name="円/楕円 153"/>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141833</xdr:rowOff>
    </xdr:from>
    <xdr:ext cx="762000" cy="259045"/>
    <xdr:sp macro="" textlink="">
      <xdr:nvSpPr>
        <xdr:cNvPr id="155" name="テキスト ボックス 154"/>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118321</xdr:rowOff>
    </xdr:from>
    <xdr:to>
      <xdr:col>3</xdr:col>
      <xdr:colOff>330200</xdr:colOff>
      <xdr:row>63</xdr:row>
      <xdr:rowOff>48471</xdr:rowOff>
    </xdr:to>
    <xdr:sp macro="" textlink="">
      <xdr:nvSpPr>
        <xdr:cNvPr id="156" name="円/楕円 155"/>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33248</xdr:rowOff>
    </xdr:from>
    <xdr:ext cx="762000" cy="259045"/>
    <xdr:sp macro="" textlink="">
      <xdr:nvSpPr>
        <xdr:cNvPr id="157" name="テキスト ボックス 156"/>
        <xdr:cNvSpPr txBox="1"/>
      </xdr:nvSpPr>
      <xdr:spPr>
        <a:xfrm>
          <a:off x="1955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27305</xdr:rowOff>
    </xdr:from>
    <xdr:to>
      <xdr:col>2</xdr:col>
      <xdr:colOff>127000</xdr:colOff>
      <xdr:row>63</xdr:row>
      <xdr:rowOff>128905</xdr:rowOff>
    </xdr:to>
    <xdr:sp macro="" textlink="">
      <xdr:nvSpPr>
        <xdr:cNvPr id="158" name="円/楕円 157"/>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113682</xdr:rowOff>
    </xdr:from>
    <xdr:ext cx="762000" cy="259045"/>
    <xdr:sp macro="" textlink="">
      <xdr:nvSpPr>
        <xdr:cNvPr id="159" name="テキスト ボックス 158"/>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[176,742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類似団体内平均を上回っている要因としては，市町村合併により，市域が</a:t>
          </a:r>
          <a:r>
            <a:rPr lang="en-US" altLang="ja-JP" sz="1100" b="0" i="0" baseline="0">
              <a:solidFill>
                <a:schemeClr val="dk1"/>
              </a:solidFill>
              <a:effectLst/>
              <a:latin typeface="+mn-lt"/>
              <a:ea typeface="+mn-ea"/>
              <a:cs typeface="+mn-cs"/>
            </a:rPr>
            <a:t>778.19</a:t>
          </a:r>
          <a:r>
            <a:rPr lang="ja-JP" altLang="ja-JP" sz="1100" b="0" i="0" baseline="0">
              <a:solidFill>
                <a:schemeClr val="dk1"/>
              </a:solidFill>
              <a:effectLst/>
              <a:latin typeface="+mn-lt"/>
              <a:ea typeface="+mn-ea"/>
              <a:cs typeface="+mn-cs"/>
            </a:rPr>
            <a:t>㎢と広大になり，維持，管理する施設が多くなっていること及び三次市行財政改革推進計画に基づき，保育所運営及び一般廃棄物収集業務等の事務事業の民間委託等を推進していることから委託料が多額となっている。また，県道の維持管理等の権限移譲を積極的に受け入れていることにより，維持補修費が多額となっている。人件費については，定員管理計画による職員の削減を行っているが，市域が広大であり，人口一人当たりの決算額が類似団体平均値を上回っている。</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公共施設等管理計画を策定し，必要な市有資産を見定め，統合や廃止などの整理統合を行うとともに，維持する資産の改修や長寿命化など，計画的な保全と徹底活用の推進を行っていく</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160392</xdr:rowOff>
    </xdr:from>
    <xdr:to>
      <xdr:col>7</xdr:col>
      <xdr:colOff>152400</xdr:colOff>
      <xdr:row>81</xdr:row>
      <xdr:rowOff>162483</xdr:rowOff>
    </xdr:to>
    <xdr:cxnSp macro="">
      <xdr:nvCxnSpPr>
        <xdr:cNvPr id="195" name="直線コネクタ 194"/>
        <xdr:cNvCxnSpPr/>
      </xdr:nvCxnSpPr>
      <xdr:spPr>
        <a:xfrm flipV="1">
          <a:off x="4114800" y="14047842"/>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162483</xdr:rowOff>
    </xdr:from>
    <xdr:to>
      <xdr:col>6</xdr:col>
      <xdr:colOff>0</xdr:colOff>
      <xdr:row>82</xdr:row>
      <xdr:rowOff>1608</xdr:rowOff>
    </xdr:to>
    <xdr:cxnSp macro="">
      <xdr:nvCxnSpPr>
        <xdr:cNvPr id="198" name="直線コネクタ 197"/>
        <xdr:cNvCxnSpPr/>
      </xdr:nvCxnSpPr>
      <xdr:spPr>
        <a:xfrm flipV="1">
          <a:off x="3225800" y="1404993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163778</xdr:rowOff>
    </xdr:from>
    <xdr:to>
      <xdr:col>4</xdr:col>
      <xdr:colOff>482600</xdr:colOff>
      <xdr:row>82</xdr:row>
      <xdr:rowOff>1608</xdr:rowOff>
    </xdr:to>
    <xdr:cxnSp macro="">
      <xdr:nvCxnSpPr>
        <xdr:cNvPr id="201" name="直線コネクタ 200"/>
        <xdr:cNvCxnSpPr/>
      </xdr:nvCxnSpPr>
      <xdr:spPr>
        <a:xfrm>
          <a:off x="2336800" y="14051228"/>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157131</xdr:rowOff>
    </xdr:from>
    <xdr:to>
      <xdr:col>3</xdr:col>
      <xdr:colOff>279400</xdr:colOff>
      <xdr:row>81</xdr:row>
      <xdr:rowOff>163778</xdr:rowOff>
    </xdr:to>
    <xdr:cxnSp macro="">
      <xdr:nvCxnSpPr>
        <xdr:cNvPr id="204" name="直線コネクタ 203"/>
        <xdr:cNvCxnSpPr/>
      </xdr:nvCxnSpPr>
      <xdr:spPr>
        <a:xfrm>
          <a:off x="1447800" y="14044581"/>
          <a:ext cx="8890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109592</xdr:rowOff>
    </xdr:from>
    <xdr:to>
      <xdr:col>7</xdr:col>
      <xdr:colOff>203200</xdr:colOff>
      <xdr:row>82</xdr:row>
      <xdr:rowOff>39742</xdr:rowOff>
    </xdr:to>
    <xdr:sp macro="" textlink="">
      <xdr:nvSpPr>
        <xdr:cNvPr id="214" name="円/楕円 213"/>
        <xdr:cNvSpPr/>
      </xdr:nvSpPr>
      <xdr:spPr>
        <a:xfrm>
          <a:off x="4902200" y="139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81669</xdr:rowOff>
    </xdr:from>
    <xdr:ext cx="762000" cy="259045"/>
    <xdr:sp macro="" textlink="">
      <xdr:nvSpPr>
        <xdr:cNvPr id="215" name="人件費・物件費等の状況該当値テキスト"/>
        <xdr:cNvSpPr txBox="1"/>
      </xdr:nvSpPr>
      <xdr:spPr>
        <a:xfrm>
          <a:off x="5041900" y="1396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176,742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111683</xdr:rowOff>
    </xdr:from>
    <xdr:to>
      <xdr:col>6</xdr:col>
      <xdr:colOff>50800</xdr:colOff>
      <xdr:row>82</xdr:row>
      <xdr:rowOff>41833</xdr:rowOff>
    </xdr:to>
    <xdr:sp macro="" textlink="">
      <xdr:nvSpPr>
        <xdr:cNvPr id="216" name="円/楕円 215"/>
        <xdr:cNvSpPr/>
      </xdr:nvSpPr>
      <xdr:spPr>
        <a:xfrm>
          <a:off x="4064000" y="1399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26610</xdr:rowOff>
    </xdr:from>
    <xdr:ext cx="736600" cy="259045"/>
    <xdr:sp macro="" textlink="">
      <xdr:nvSpPr>
        <xdr:cNvPr id="217" name="テキスト ボックス 216"/>
        <xdr:cNvSpPr txBox="1"/>
      </xdr:nvSpPr>
      <xdr:spPr>
        <a:xfrm>
          <a:off x="3733800" y="14085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177,955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122258</xdr:rowOff>
    </xdr:from>
    <xdr:to>
      <xdr:col>4</xdr:col>
      <xdr:colOff>533400</xdr:colOff>
      <xdr:row>82</xdr:row>
      <xdr:rowOff>52408</xdr:rowOff>
    </xdr:to>
    <xdr:sp macro="" textlink="">
      <xdr:nvSpPr>
        <xdr:cNvPr id="218" name="円/楕円 217"/>
        <xdr:cNvSpPr/>
      </xdr:nvSpPr>
      <xdr:spPr>
        <a:xfrm>
          <a:off x="3175000" y="140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37185</xdr:rowOff>
    </xdr:from>
    <xdr:ext cx="762000" cy="259045"/>
    <xdr:sp macro="" textlink="">
      <xdr:nvSpPr>
        <xdr:cNvPr id="219" name="テキスト ボックス 218"/>
        <xdr:cNvSpPr txBox="1"/>
      </xdr:nvSpPr>
      <xdr:spPr>
        <a:xfrm>
          <a:off x="2844800" y="1409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184,091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112978</xdr:rowOff>
    </xdr:from>
    <xdr:to>
      <xdr:col>3</xdr:col>
      <xdr:colOff>330200</xdr:colOff>
      <xdr:row>82</xdr:row>
      <xdr:rowOff>43128</xdr:rowOff>
    </xdr:to>
    <xdr:sp macro="" textlink="">
      <xdr:nvSpPr>
        <xdr:cNvPr id="220" name="円/楕円 219"/>
        <xdr:cNvSpPr/>
      </xdr:nvSpPr>
      <xdr:spPr>
        <a:xfrm>
          <a:off x="2286000" y="1400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27905</xdr:rowOff>
    </xdr:from>
    <xdr:ext cx="762000" cy="259045"/>
    <xdr:sp macro="" textlink="">
      <xdr:nvSpPr>
        <xdr:cNvPr id="221" name="テキスト ボックス 220"/>
        <xdr:cNvSpPr txBox="1"/>
      </xdr:nvSpPr>
      <xdr:spPr>
        <a:xfrm>
          <a:off x="1955800" y="140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106331</xdr:rowOff>
    </xdr:from>
    <xdr:to>
      <xdr:col>2</xdr:col>
      <xdr:colOff>127000</xdr:colOff>
      <xdr:row>82</xdr:row>
      <xdr:rowOff>36481</xdr:rowOff>
    </xdr:to>
    <xdr:sp macro="" textlink="">
      <xdr:nvSpPr>
        <xdr:cNvPr id="222" name="円/楕円 221"/>
        <xdr:cNvSpPr/>
      </xdr:nvSpPr>
      <xdr:spPr>
        <a:xfrm>
          <a:off x="1397000" y="139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21258</xdr:rowOff>
    </xdr:from>
    <xdr:ext cx="762000" cy="259045"/>
    <xdr:sp macro="" textlink="">
      <xdr:nvSpPr>
        <xdr:cNvPr id="223" name="テキスト ボックス 222"/>
        <xdr:cNvSpPr txBox="1"/>
      </xdr:nvSpPr>
      <xdr:spPr>
        <a:xfrm>
          <a:off x="1066800" y="1408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類似団体内平均とほぼ同じ水準にある。今後も行財政改革による給与水準の適正化を図る</a:t>
          </a:r>
          <a:r>
            <a:rPr lang="ja-JP" altLang="en-US" sz="1300" b="0" i="0" baseline="0">
              <a:solidFill>
                <a:schemeClr val="dk1"/>
              </a:solidFill>
              <a:effectLst/>
              <a:latin typeface="+mn-lt"/>
              <a:ea typeface="+mn-ea"/>
              <a:cs typeface="+mn-cs"/>
            </a:rPr>
            <a:t>。</a:t>
          </a:r>
          <a:endParaRPr lang="ja-JP" altLang="ja-JP" sz="1300" b="0" i="0" baseline="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66221</xdr:rowOff>
    </xdr:from>
    <xdr:to>
      <xdr:col>24</xdr:col>
      <xdr:colOff>558800</xdr:colOff>
      <xdr:row>88</xdr:row>
      <xdr:rowOff>110308</xdr:rowOff>
    </xdr:to>
    <xdr:cxnSp macro="">
      <xdr:nvCxnSpPr>
        <xdr:cNvPr id="259" name="直線コネクタ 258"/>
        <xdr:cNvCxnSpPr/>
      </xdr:nvCxnSpPr>
      <xdr:spPr>
        <a:xfrm flipV="1">
          <a:off x="16179800" y="14639471"/>
          <a:ext cx="8382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165843</xdr:rowOff>
    </xdr:from>
    <xdr:ext cx="762000" cy="259045"/>
    <xdr:sp macro="" textlink="">
      <xdr:nvSpPr>
        <xdr:cNvPr id="260" name="給与水準   （国との比較）平均値テキスト"/>
        <xdr:cNvSpPr txBox="1"/>
      </xdr:nvSpPr>
      <xdr:spPr>
        <a:xfrm>
          <a:off x="17106900" y="14567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110308</xdr:rowOff>
    </xdr:from>
    <xdr:to>
      <xdr:col>23</xdr:col>
      <xdr:colOff>406400</xdr:colOff>
      <xdr:row>88</xdr:row>
      <xdr:rowOff>144780</xdr:rowOff>
    </xdr:to>
    <xdr:cxnSp macro="">
      <xdr:nvCxnSpPr>
        <xdr:cNvPr id="262" name="直線コネクタ 261"/>
        <xdr:cNvCxnSpPr/>
      </xdr:nvCxnSpPr>
      <xdr:spPr>
        <a:xfrm flipV="1">
          <a:off x="15290800" y="1519790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107587</xdr:rowOff>
    </xdr:from>
    <xdr:to>
      <xdr:col>22</xdr:col>
      <xdr:colOff>203200</xdr:colOff>
      <xdr:row>88</xdr:row>
      <xdr:rowOff>144780</xdr:rowOff>
    </xdr:to>
    <xdr:cxnSp macro="">
      <xdr:nvCxnSpPr>
        <xdr:cNvPr id="265" name="直線コネクタ 264"/>
        <xdr:cNvCxnSpPr/>
      </xdr:nvCxnSpPr>
      <xdr:spPr>
        <a:xfrm>
          <a:off x="14401800" y="14680837"/>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66221</xdr:rowOff>
    </xdr:from>
    <xdr:to>
      <xdr:col>21</xdr:col>
      <xdr:colOff>0</xdr:colOff>
      <xdr:row>85</xdr:row>
      <xdr:rowOff>107587</xdr:rowOff>
    </xdr:to>
    <xdr:cxnSp macro="">
      <xdr:nvCxnSpPr>
        <xdr:cNvPr id="268" name="直線コネクタ 267"/>
        <xdr:cNvCxnSpPr/>
      </xdr:nvCxnSpPr>
      <xdr:spPr>
        <a:xfrm>
          <a:off x="13512800" y="1463947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15421</xdr:rowOff>
    </xdr:from>
    <xdr:to>
      <xdr:col>24</xdr:col>
      <xdr:colOff>609600</xdr:colOff>
      <xdr:row>85</xdr:row>
      <xdr:rowOff>117021</xdr:rowOff>
    </xdr:to>
    <xdr:sp macro="" textlink="">
      <xdr:nvSpPr>
        <xdr:cNvPr id="278" name="円/楕円 277"/>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31948</xdr:rowOff>
    </xdr:from>
    <xdr:ext cx="762000" cy="259045"/>
    <xdr:sp macro="" textlink="">
      <xdr:nvSpPr>
        <xdr:cNvPr id="279"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59508</xdr:rowOff>
    </xdr:from>
    <xdr:to>
      <xdr:col>23</xdr:col>
      <xdr:colOff>457200</xdr:colOff>
      <xdr:row>88</xdr:row>
      <xdr:rowOff>161108</xdr:rowOff>
    </xdr:to>
    <xdr:sp macro="" textlink="">
      <xdr:nvSpPr>
        <xdr:cNvPr id="280" name="円/楕円 279"/>
        <xdr:cNvSpPr/>
      </xdr:nvSpPr>
      <xdr:spPr>
        <a:xfrm>
          <a:off x="16129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145885</xdr:rowOff>
    </xdr:from>
    <xdr:ext cx="736600" cy="259045"/>
    <xdr:sp macro="" textlink="">
      <xdr:nvSpPr>
        <xdr:cNvPr id="281" name="テキスト ボックス 280"/>
        <xdr:cNvSpPr txBox="1"/>
      </xdr:nvSpPr>
      <xdr:spPr>
        <a:xfrm>
          <a:off x="15798800" y="1523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82" name="円/楕円 281"/>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83" name="テキスト ボックス 282"/>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56787</xdr:rowOff>
    </xdr:from>
    <xdr:to>
      <xdr:col>21</xdr:col>
      <xdr:colOff>50800</xdr:colOff>
      <xdr:row>85</xdr:row>
      <xdr:rowOff>158387</xdr:rowOff>
    </xdr:to>
    <xdr:sp macro="" textlink="">
      <xdr:nvSpPr>
        <xdr:cNvPr id="284" name="円/楕円 283"/>
        <xdr:cNvSpPr/>
      </xdr:nvSpPr>
      <xdr:spPr>
        <a:xfrm>
          <a:off x="14351000" y="146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143164</xdr:rowOff>
    </xdr:from>
    <xdr:ext cx="762000" cy="259045"/>
    <xdr:sp macro="" textlink="">
      <xdr:nvSpPr>
        <xdr:cNvPr id="285" name="テキスト ボックス 284"/>
        <xdr:cNvSpPr txBox="1"/>
      </xdr:nvSpPr>
      <xdr:spPr>
        <a:xfrm>
          <a:off x="14020800" y="147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15421</xdr:rowOff>
    </xdr:from>
    <xdr:to>
      <xdr:col>19</xdr:col>
      <xdr:colOff>533400</xdr:colOff>
      <xdr:row>85</xdr:row>
      <xdr:rowOff>117021</xdr:rowOff>
    </xdr:to>
    <xdr:sp macro="" textlink="">
      <xdr:nvSpPr>
        <xdr:cNvPr id="286" name="円/楕円 285"/>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101798</xdr:rowOff>
    </xdr:from>
    <xdr:ext cx="762000" cy="259045"/>
    <xdr:sp macro="" textlink="">
      <xdr:nvSpPr>
        <xdr:cNvPr id="287" name="テキスト ボックス 286"/>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類似団体内平均を上回っているが，一部事務組合で行っている団体もあるごみ収集業務やし尿処理業務を直営で行っていることなどが要因と考えられる。引き続き定員管理計画に基づき職員数の削減を図る。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9978</xdr:rowOff>
    </xdr:from>
    <xdr:to>
      <xdr:col>24</xdr:col>
      <xdr:colOff>558800</xdr:colOff>
      <xdr:row>62</xdr:row>
      <xdr:rowOff>30662</xdr:rowOff>
    </xdr:to>
    <xdr:cxnSp macro="">
      <xdr:nvCxnSpPr>
        <xdr:cNvPr id="324" name="直線コネクタ 323"/>
        <xdr:cNvCxnSpPr/>
      </xdr:nvCxnSpPr>
      <xdr:spPr>
        <a:xfrm flipV="1">
          <a:off x="16179800" y="1063987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5"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30662</xdr:rowOff>
    </xdr:from>
    <xdr:to>
      <xdr:col>23</xdr:col>
      <xdr:colOff>406400</xdr:colOff>
      <xdr:row>62</xdr:row>
      <xdr:rowOff>82369</xdr:rowOff>
    </xdr:to>
    <xdr:cxnSp macro="">
      <xdr:nvCxnSpPr>
        <xdr:cNvPr id="327" name="直線コネクタ 326"/>
        <xdr:cNvCxnSpPr/>
      </xdr:nvCxnSpPr>
      <xdr:spPr>
        <a:xfrm flipV="1">
          <a:off x="15290800" y="10660562"/>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9" name="テキスト ボックス 328"/>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82369</xdr:rowOff>
    </xdr:from>
    <xdr:to>
      <xdr:col>22</xdr:col>
      <xdr:colOff>203200</xdr:colOff>
      <xdr:row>62</xdr:row>
      <xdr:rowOff>96157</xdr:rowOff>
    </xdr:to>
    <xdr:cxnSp macro="">
      <xdr:nvCxnSpPr>
        <xdr:cNvPr id="330" name="直線コネクタ 329"/>
        <xdr:cNvCxnSpPr/>
      </xdr:nvCxnSpPr>
      <xdr:spPr>
        <a:xfrm flipV="1">
          <a:off x="14401800" y="107122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2" name="テキスト ボックス 331"/>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96157</xdr:rowOff>
    </xdr:from>
    <xdr:to>
      <xdr:col>21</xdr:col>
      <xdr:colOff>0</xdr:colOff>
      <xdr:row>62</xdr:row>
      <xdr:rowOff>119138</xdr:rowOff>
    </xdr:to>
    <xdr:cxnSp macro="">
      <xdr:nvCxnSpPr>
        <xdr:cNvPr id="333" name="直線コネクタ 332"/>
        <xdr:cNvCxnSpPr/>
      </xdr:nvCxnSpPr>
      <xdr:spPr>
        <a:xfrm flipV="1">
          <a:off x="13512800" y="1072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5" name="テキスト ボックス 334"/>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7" name="テキスト ボックス 336"/>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130628</xdr:rowOff>
    </xdr:from>
    <xdr:to>
      <xdr:col>24</xdr:col>
      <xdr:colOff>609600</xdr:colOff>
      <xdr:row>62</xdr:row>
      <xdr:rowOff>60778</xdr:rowOff>
    </xdr:to>
    <xdr:sp macro="" textlink="">
      <xdr:nvSpPr>
        <xdr:cNvPr id="343" name="円/楕円 342"/>
        <xdr:cNvSpPr/>
      </xdr:nvSpPr>
      <xdr:spPr>
        <a:xfrm>
          <a:off x="169672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102705</xdr:rowOff>
    </xdr:from>
    <xdr:ext cx="762000" cy="259045"/>
    <xdr:sp macro="" textlink="">
      <xdr:nvSpPr>
        <xdr:cNvPr id="344" name="定員管理の状況該当値テキスト"/>
        <xdr:cNvSpPr txBox="1"/>
      </xdr:nvSpPr>
      <xdr:spPr>
        <a:xfrm>
          <a:off x="17106900" y="1056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151312</xdr:rowOff>
    </xdr:from>
    <xdr:to>
      <xdr:col>23</xdr:col>
      <xdr:colOff>457200</xdr:colOff>
      <xdr:row>62</xdr:row>
      <xdr:rowOff>81462</xdr:rowOff>
    </xdr:to>
    <xdr:sp macro="" textlink="">
      <xdr:nvSpPr>
        <xdr:cNvPr id="345" name="円/楕円 344"/>
        <xdr:cNvSpPr/>
      </xdr:nvSpPr>
      <xdr:spPr>
        <a:xfrm>
          <a:off x="16129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66239</xdr:rowOff>
    </xdr:from>
    <xdr:ext cx="736600" cy="259045"/>
    <xdr:sp macro="" textlink="">
      <xdr:nvSpPr>
        <xdr:cNvPr id="346" name="テキスト ボックス 345"/>
        <xdr:cNvSpPr txBox="1"/>
      </xdr:nvSpPr>
      <xdr:spPr>
        <a:xfrm>
          <a:off x="15798800" y="10696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31569</xdr:rowOff>
    </xdr:from>
    <xdr:to>
      <xdr:col>22</xdr:col>
      <xdr:colOff>254000</xdr:colOff>
      <xdr:row>62</xdr:row>
      <xdr:rowOff>133169</xdr:rowOff>
    </xdr:to>
    <xdr:sp macro="" textlink="">
      <xdr:nvSpPr>
        <xdr:cNvPr id="347" name="円/楕円 346"/>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117946</xdr:rowOff>
    </xdr:from>
    <xdr:ext cx="762000" cy="259045"/>
    <xdr:sp macro="" textlink="">
      <xdr:nvSpPr>
        <xdr:cNvPr id="348" name="テキスト ボックス 347"/>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45357</xdr:rowOff>
    </xdr:from>
    <xdr:to>
      <xdr:col>21</xdr:col>
      <xdr:colOff>50800</xdr:colOff>
      <xdr:row>62</xdr:row>
      <xdr:rowOff>146957</xdr:rowOff>
    </xdr:to>
    <xdr:sp macro="" textlink="">
      <xdr:nvSpPr>
        <xdr:cNvPr id="349" name="円/楕円 348"/>
        <xdr:cNvSpPr/>
      </xdr:nvSpPr>
      <xdr:spPr>
        <a:xfrm>
          <a:off x="14351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131734</xdr:rowOff>
    </xdr:from>
    <xdr:ext cx="762000" cy="259045"/>
    <xdr:sp macro="" textlink="">
      <xdr:nvSpPr>
        <xdr:cNvPr id="350" name="テキスト ボックス 349"/>
        <xdr:cNvSpPr txBox="1"/>
      </xdr:nvSpPr>
      <xdr:spPr>
        <a:xfrm>
          <a:off x="14020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68338</xdr:rowOff>
    </xdr:from>
    <xdr:to>
      <xdr:col>19</xdr:col>
      <xdr:colOff>533400</xdr:colOff>
      <xdr:row>62</xdr:row>
      <xdr:rowOff>169938</xdr:rowOff>
    </xdr:to>
    <xdr:sp macro="" textlink="">
      <xdr:nvSpPr>
        <xdr:cNvPr id="351" name="円/楕円 350"/>
        <xdr:cNvSpPr/>
      </xdr:nvSpPr>
      <xdr:spPr>
        <a:xfrm>
          <a:off x="13462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154715</xdr:rowOff>
    </xdr:from>
    <xdr:ext cx="762000" cy="259045"/>
    <xdr:sp macro="" textlink="">
      <xdr:nvSpPr>
        <xdr:cNvPr id="352" name="テキスト ボックス 351"/>
        <xdr:cNvSpPr txBox="1"/>
      </xdr:nvSpPr>
      <xdr:spPr>
        <a:xfrm>
          <a:off x="13131800" y="107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本市は中山間の過疎地域であり，市域が広大であるため，生活基盤整備事業の推進が必要であった。これに伴う公営事業会計への繰出金も実質公債費比率を押し上げる要因となっている。類似団体比較でも</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ポイント高い数値となっている。しかし，計画的な繰上償還等により，平成２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年度では比率が０．</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ポイント改善し，１</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％となった。引き続き，公営企業経営健全化計画に基づき公営企業会計への繰出金を抑制し，公債費適正化計画等に基づき，適正な起債管理に努める。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112395</xdr:rowOff>
    </xdr:from>
    <xdr:to>
      <xdr:col>24</xdr:col>
      <xdr:colOff>558800</xdr:colOff>
      <xdr:row>41</xdr:row>
      <xdr:rowOff>142557</xdr:rowOff>
    </xdr:to>
    <xdr:cxnSp macro="">
      <xdr:nvCxnSpPr>
        <xdr:cNvPr id="382" name="直線コネクタ 381"/>
        <xdr:cNvCxnSpPr/>
      </xdr:nvCxnSpPr>
      <xdr:spPr>
        <a:xfrm flipV="1">
          <a:off x="16179800" y="714184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142557</xdr:rowOff>
    </xdr:from>
    <xdr:to>
      <xdr:col>23</xdr:col>
      <xdr:colOff>406400</xdr:colOff>
      <xdr:row>42</xdr:row>
      <xdr:rowOff>7303</xdr:rowOff>
    </xdr:to>
    <xdr:cxnSp macro="">
      <xdr:nvCxnSpPr>
        <xdr:cNvPr id="385" name="直線コネクタ 384"/>
        <xdr:cNvCxnSpPr/>
      </xdr:nvCxnSpPr>
      <xdr:spPr>
        <a:xfrm flipV="1">
          <a:off x="15290800" y="71720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7" name="テキスト ボックス 386"/>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61595</xdr:rowOff>
    </xdr:to>
    <xdr:cxnSp macro="">
      <xdr:nvCxnSpPr>
        <xdr:cNvPr id="388" name="直線コネクタ 387"/>
        <xdr:cNvCxnSpPr/>
      </xdr:nvCxnSpPr>
      <xdr:spPr>
        <a:xfrm flipV="1">
          <a:off x="14401800" y="720820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90" name="テキスト ボックス 389"/>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61595</xdr:rowOff>
    </xdr:from>
    <xdr:to>
      <xdr:col>21</xdr:col>
      <xdr:colOff>0</xdr:colOff>
      <xdr:row>42</xdr:row>
      <xdr:rowOff>158115</xdr:rowOff>
    </xdr:to>
    <xdr:cxnSp macro="">
      <xdr:nvCxnSpPr>
        <xdr:cNvPr id="391" name="直線コネクタ 390"/>
        <xdr:cNvCxnSpPr/>
      </xdr:nvCxnSpPr>
      <xdr:spPr>
        <a:xfrm flipV="1">
          <a:off x="13512800" y="726249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3" name="テキスト ボックス 392"/>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5" name="テキスト ボックス 394"/>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61595</xdr:rowOff>
    </xdr:from>
    <xdr:to>
      <xdr:col>24</xdr:col>
      <xdr:colOff>609600</xdr:colOff>
      <xdr:row>41</xdr:row>
      <xdr:rowOff>163195</xdr:rowOff>
    </xdr:to>
    <xdr:sp macro="" textlink="">
      <xdr:nvSpPr>
        <xdr:cNvPr id="401" name="円/楕円 400"/>
        <xdr:cNvSpPr/>
      </xdr:nvSpPr>
      <xdr:spPr>
        <a:xfrm>
          <a:off x="169672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33672</xdr:rowOff>
    </xdr:from>
    <xdr:ext cx="762000" cy="259045"/>
    <xdr:sp macro="" textlink="">
      <xdr:nvSpPr>
        <xdr:cNvPr id="402" name="公債費負担の状況該当値テキスト"/>
        <xdr:cNvSpPr txBox="1"/>
      </xdr:nvSpPr>
      <xdr:spPr>
        <a:xfrm>
          <a:off x="17106900" y="70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91757</xdr:rowOff>
    </xdr:from>
    <xdr:to>
      <xdr:col>23</xdr:col>
      <xdr:colOff>457200</xdr:colOff>
      <xdr:row>42</xdr:row>
      <xdr:rowOff>21907</xdr:rowOff>
    </xdr:to>
    <xdr:sp macro="" textlink="">
      <xdr:nvSpPr>
        <xdr:cNvPr id="403" name="円/楕円 402"/>
        <xdr:cNvSpPr/>
      </xdr:nvSpPr>
      <xdr:spPr>
        <a:xfrm>
          <a:off x="16129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6684</xdr:rowOff>
    </xdr:from>
    <xdr:ext cx="736600" cy="259045"/>
    <xdr:sp macro="" textlink="">
      <xdr:nvSpPr>
        <xdr:cNvPr id="404" name="テキスト ボックス 403"/>
        <xdr:cNvSpPr txBox="1"/>
      </xdr:nvSpPr>
      <xdr:spPr>
        <a:xfrm>
          <a:off x="15798800" y="720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405" name="円/楕円 404"/>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406" name="テキスト ボックス 405"/>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10795</xdr:rowOff>
    </xdr:from>
    <xdr:to>
      <xdr:col>21</xdr:col>
      <xdr:colOff>50800</xdr:colOff>
      <xdr:row>42</xdr:row>
      <xdr:rowOff>112395</xdr:rowOff>
    </xdr:to>
    <xdr:sp macro="" textlink="">
      <xdr:nvSpPr>
        <xdr:cNvPr id="407" name="円/楕円 406"/>
        <xdr:cNvSpPr/>
      </xdr:nvSpPr>
      <xdr:spPr>
        <a:xfrm>
          <a:off x="14351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97172</xdr:rowOff>
    </xdr:from>
    <xdr:ext cx="762000" cy="259045"/>
    <xdr:sp macro="" textlink="">
      <xdr:nvSpPr>
        <xdr:cNvPr id="408" name="テキスト ボックス 407"/>
        <xdr:cNvSpPr txBox="1"/>
      </xdr:nvSpPr>
      <xdr:spPr>
        <a:xfrm>
          <a:off x="14020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107315</xdr:rowOff>
    </xdr:from>
    <xdr:to>
      <xdr:col>19</xdr:col>
      <xdr:colOff>533400</xdr:colOff>
      <xdr:row>43</xdr:row>
      <xdr:rowOff>37465</xdr:rowOff>
    </xdr:to>
    <xdr:sp macro="" textlink="">
      <xdr:nvSpPr>
        <xdr:cNvPr id="409" name="円/楕円 408"/>
        <xdr:cNvSpPr/>
      </xdr:nvSpPr>
      <xdr:spPr>
        <a:xfrm>
          <a:off x="13462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22242</xdr:rowOff>
    </xdr:from>
    <xdr:ext cx="762000" cy="259045"/>
    <xdr:sp macro="" textlink="">
      <xdr:nvSpPr>
        <xdr:cNvPr id="410" name="テキスト ボックス 409"/>
        <xdr:cNvSpPr txBox="1"/>
      </xdr:nvSpPr>
      <xdr:spPr>
        <a:xfrm>
          <a:off x="13131800" y="739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b="0" i="0" baseline="0">
              <a:solidFill>
                <a:schemeClr val="dk1"/>
              </a:solidFill>
              <a:effectLst/>
              <a:latin typeface="+mn-lt"/>
              <a:ea typeface="+mn-ea"/>
              <a:cs typeface="+mn-cs"/>
            </a:rPr>
            <a:t>中山間に位置する本市は過疎地域であり，市域が広大であるため，生活基盤整備事業の推進が重要であった。補償金免除繰上償還の実施等により比率は</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９．６％と前年度比２</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ポイントの改善</a:t>
          </a:r>
          <a:r>
            <a:rPr lang="ja-JP" altLang="en-US" sz="1300" b="0" i="0" baseline="0">
              <a:solidFill>
                <a:schemeClr val="dk1"/>
              </a:solidFill>
              <a:effectLst/>
              <a:latin typeface="+mn-lt"/>
              <a:ea typeface="+mn-ea"/>
              <a:cs typeface="+mn-cs"/>
            </a:rPr>
            <a:t>となった。</a:t>
          </a:r>
          <a:r>
            <a:rPr lang="ja-JP" altLang="ja-JP" sz="1300" b="0" i="0" baseline="0">
              <a:solidFill>
                <a:schemeClr val="dk1"/>
              </a:solidFill>
              <a:effectLst/>
              <a:latin typeface="+mn-lt"/>
              <a:ea typeface="+mn-ea"/>
              <a:cs typeface="+mn-cs"/>
            </a:rPr>
            <a:t>類似団体比較で</a:t>
          </a:r>
          <a:r>
            <a:rPr lang="ja-JP" altLang="en-US" sz="1300" b="0" i="0" baseline="0">
              <a:solidFill>
                <a:schemeClr val="dk1"/>
              </a:solidFill>
              <a:effectLst/>
              <a:latin typeface="+mn-lt"/>
              <a:ea typeface="+mn-ea"/>
              <a:cs typeface="+mn-cs"/>
            </a:rPr>
            <a:t>も０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ほど低い</a:t>
          </a:r>
          <a:r>
            <a:rPr lang="ja-JP" altLang="ja-JP" sz="1300" b="0" i="0" baseline="0">
              <a:solidFill>
                <a:schemeClr val="dk1"/>
              </a:solidFill>
              <a:effectLst/>
              <a:latin typeface="+mn-lt"/>
              <a:ea typeface="+mn-ea"/>
              <a:cs typeface="+mn-cs"/>
            </a:rPr>
            <a:t>数値とな</a:t>
          </a:r>
          <a:r>
            <a:rPr lang="ja-JP" altLang="en-US" sz="1300" b="0" i="0" baseline="0">
              <a:solidFill>
                <a:schemeClr val="dk1"/>
              </a:solidFill>
              <a:effectLst/>
              <a:latin typeface="+mn-lt"/>
              <a:ea typeface="+mn-ea"/>
              <a:cs typeface="+mn-cs"/>
            </a:rPr>
            <a:t>り，着実に比率が減少している。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127762</xdr:rowOff>
    </xdr:from>
    <xdr:to>
      <xdr:col>24</xdr:col>
      <xdr:colOff>558800</xdr:colOff>
      <xdr:row>17</xdr:row>
      <xdr:rowOff>76962</xdr:rowOff>
    </xdr:to>
    <xdr:cxnSp macro="">
      <xdr:nvCxnSpPr>
        <xdr:cNvPr id="440" name="直線コネクタ 439"/>
        <xdr:cNvCxnSpPr/>
      </xdr:nvCxnSpPr>
      <xdr:spPr>
        <a:xfrm flipV="1">
          <a:off x="16179800" y="287096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76962</xdr:rowOff>
    </xdr:from>
    <xdr:to>
      <xdr:col>23</xdr:col>
      <xdr:colOff>406400</xdr:colOff>
      <xdr:row>18</xdr:row>
      <xdr:rowOff>47276</xdr:rowOff>
    </xdr:to>
    <xdr:cxnSp macro="">
      <xdr:nvCxnSpPr>
        <xdr:cNvPr id="443" name="直線コネクタ 442"/>
        <xdr:cNvCxnSpPr/>
      </xdr:nvCxnSpPr>
      <xdr:spPr>
        <a:xfrm flipV="1">
          <a:off x="15290800" y="2991612"/>
          <a:ext cx="889000" cy="14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5" name="テキスト ボックス 444"/>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47276</xdr:rowOff>
    </xdr:from>
    <xdr:to>
      <xdr:col>22</xdr:col>
      <xdr:colOff>203200</xdr:colOff>
      <xdr:row>19</xdr:row>
      <xdr:rowOff>2508</xdr:rowOff>
    </xdr:to>
    <xdr:cxnSp macro="">
      <xdr:nvCxnSpPr>
        <xdr:cNvPr id="446" name="直線コネクタ 445"/>
        <xdr:cNvCxnSpPr/>
      </xdr:nvCxnSpPr>
      <xdr:spPr>
        <a:xfrm flipV="1">
          <a:off x="14401800" y="313337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8" name="テキスト ボックス 447"/>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2508</xdr:rowOff>
    </xdr:from>
    <xdr:to>
      <xdr:col>21</xdr:col>
      <xdr:colOff>0</xdr:colOff>
      <xdr:row>19</xdr:row>
      <xdr:rowOff>168402</xdr:rowOff>
    </xdr:to>
    <xdr:cxnSp macro="">
      <xdr:nvCxnSpPr>
        <xdr:cNvPr id="449" name="直線コネクタ 448"/>
        <xdr:cNvCxnSpPr/>
      </xdr:nvCxnSpPr>
      <xdr:spPr>
        <a:xfrm flipV="1">
          <a:off x="13512800" y="3260058"/>
          <a:ext cx="889000" cy="1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50" name="フローチャート : 判断 44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51" name="テキスト ボックス 450"/>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2" name="フローチャート : 判断 45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3" name="テキスト ボックス 452"/>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76962</xdr:rowOff>
    </xdr:from>
    <xdr:to>
      <xdr:col>24</xdr:col>
      <xdr:colOff>609600</xdr:colOff>
      <xdr:row>17</xdr:row>
      <xdr:rowOff>7112</xdr:rowOff>
    </xdr:to>
    <xdr:sp macro="" textlink="">
      <xdr:nvSpPr>
        <xdr:cNvPr id="459" name="円/楕円 458"/>
        <xdr:cNvSpPr/>
      </xdr:nvSpPr>
      <xdr:spPr>
        <a:xfrm>
          <a:off x="169672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93489</xdr:rowOff>
    </xdr:from>
    <xdr:ext cx="762000" cy="259045"/>
    <xdr:sp macro="" textlink="">
      <xdr:nvSpPr>
        <xdr:cNvPr id="460" name="将来負担の状況該当値テキスト"/>
        <xdr:cNvSpPr txBox="1"/>
      </xdr:nvSpPr>
      <xdr:spPr>
        <a:xfrm>
          <a:off x="17106900" y="266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26162</xdr:rowOff>
    </xdr:from>
    <xdr:to>
      <xdr:col>23</xdr:col>
      <xdr:colOff>457200</xdr:colOff>
      <xdr:row>17</xdr:row>
      <xdr:rowOff>127762</xdr:rowOff>
    </xdr:to>
    <xdr:sp macro="" textlink="">
      <xdr:nvSpPr>
        <xdr:cNvPr id="461" name="円/楕円 460"/>
        <xdr:cNvSpPr/>
      </xdr:nvSpPr>
      <xdr:spPr>
        <a:xfrm>
          <a:off x="16129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112539</xdr:rowOff>
    </xdr:from>
    <xdr:ext cx="736600" cy="259045"/>
    <xdr:sp macro="" textlink="">
      <xdr:nvSpPr>
        <xdr:cNvPr id="462" name="テキスト ボックス 461"/>
        <xdr:cNvSpPr txBox="1"/>
      </xdr:nvSpPr>
      <xdr:spPr>
        <a:xfrm>
          <a:off x="15798800" y="302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167926</xdr:rowOff>
    </xdr:from>
    <xdr:to>
      <xdr:col>22</xdr:col>
      <xdr:colOff>254000</xdr:colOff>
      <xdr:row>18</xdr:row>
      <xdr:rowOff>98076</xdr:rowOff>
    </xdr:to>
    <xdr:sp macro="" textlink="">
      <xdr:nvSpPr>
        <xdr:cNvPr id="463" name="円/楕円 462"/>
        <xdr:cNvSpPr/>
      </xdr:nvSpPr>
      <xdr:spPr>
        <a:xfrm>
          <a:off x="15240000" y="30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82853</xdr:rowOff>
    </xdr:from>
    <xdr:ext cx="762000" cy="259045"/>
    <xdr:sp macro="" textlink="">
      <xdr:nvSpPr>
        <xdr:cNvPr id="464" name="テキスト ボックス 463"/>
        <xdr:cNvSpPr txBox="1"/>
      </xdr:nvSpPr>
      <xdr:spPr>
        <a:xfrm>
          <a:off x="14909800" y="31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123158</xdr:rowOff>
    </xdr:from>
    <xdr:to>
      <xdr:col>21</xdr:col>
      <xdr:colOff>50800</xdr:colOff>
      <xdr:row>19</xdr:row>
      <xdr:rowOff>53308</xdr:rowOff>
    </xdr:to>
    <xdr:sp macro="" textlink="">
      <xdr:nvSpPr>
        <xdr:cNvPr id="465" name="円/楕円 464"/>
        <xdr:cNvSpPr/>
      </xdr:nvSpPr>
      <xdr:spPr>
        <a:xfrm>
          <a:off x="14351000" y="32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38085</xdr:rowOff>
    </xdr:from>
    <xdr:ext cx="762000" cy="259045"/>
    <xdr:sp macro="" textlink="">
      <xdr:nvSpPr>
        <xdr:cNvPr id="466" name="テキスト ボックス 465"/>
        <xdr:cNvSpPr txBox="1"/>
      </xdr:nvSpPr>
      <xdr:spPr>
        <a:xfrm>
          <a:off x="14020800" y="32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117602</xdr:rowOff>
    </xdr:from>
    <xdr:to>
      <xdr:col>19</xdr:col>
      <xdr:colOff>533400</xdr:colOff>
      <xdr:row>20</xdr:row>
      <xdr:rowOff>47752</xdr:rowOff>
    </xdr:to>
    <xdr:sp macro="" textlink="">
      <xdr:nvSpPr>
        <xdr:cNvPr id="467" name="円/楕円 466"/>
        <xdr:cNvSpPr/>
      </xdr:nvSpPr>
      <xdr:spPr>
        <a:xfrm>
          <a:off x="13462000" y="33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32529</xdr:rowOff>
    </xdr:from>
    <xdr:ext cx="762000" cy="259045"/>
    <xdr:sp macro="" textlink="">
      <xdr:nvSpPr>
        <xdr:cNvPr id="468" name="テキスト ボックス 467"/>
        <xdr:cNvSpPr txBox="1"/>
      </xdr:nvSpPr>
      <xdr:spPr>
        <a:xfrm>
          <a:off x="13131800" y="346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56,095
55,646
778.19
43,726,220
42,460,230
892,618
24,785,413
54,380,913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49.6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b="0" i="0" baseline="0">
              <a:solidFill>
                <a:schemeClr val="dk1"/>
              </a:solidFill>
              <a:effectLst/>
              <a:latin typeface="+mn-lt"/>
              <a:ea typeface="+mn-ea"/>
              <a:cs typeface="+mn-cs"/>
            </a:rPr>
            <a:t>定員適正化計画に沿った職員数の抑制を図った結果</a:t>
          </a:r>
          <a:r>
            <a:rPr lang="ja-JP" altLang="en-US" sz="11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年々減少してきた</a:t>
          </a:r>
          <a:r>
            <a:rPr lang="ja-JP" altLang="en-US" sz="1100" b="0" i="0" baseline="0">
              <a:solidFill>
                <a:schemeClr val="dk1"/>
              </a:solidFill>
              <a:effectLst/>
              <a:latin typeface="+mn-lt"/>
              <a:ea typeface="+mn-ea"/>
              <a:cs typeface="+mn-cs"/>
            </a:rPr>
            <a:t>。</a:t>
          </a:r>
          <a:r>
            <a:rPr kumimoji="1" lang="ja-JP" altLang="en-US" sz="1300">
              <a:latin typeface="ＭＳ Ｐゴシック"/>
            </a:rPr>
            <a:t>また，平成２５年度は２４年度より退職金が大幅に減少ことにより，経常収支比率に占める人件費比率は，昨年度より２．５ポイント減少した。平成２５年度においては，類似団体内でも最上位に位置することとなった。</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92710</xdr:rowOff>
    </xdr:from>
    <xdr:to>
      <xdr:col>7</xdr:col>
      <xdr:colOff>15875</xdr:colOff>
      <xdr:row>34</xdr:row>
      <xdr:rowOff>111760</xdr:rowOff>
    </xdr:to>
    <xdr:cxnSp macro="">
      <xdr:nvCxnSpPr>
        <xdr:cNvPr id="65" name="直線コネクタ 64"/>
        <xdr:cNvCxnSpPr/>
      </xdr:nvCxnSpPr>
      <xdr:spPr>
        <a:xfrm flipV="1">
          <a:off x="3987800" y="57505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50800</xdr:rowOff>
    </xdr:from>
    <xdr:to>
      <xdr:col>5</xdr:col>
      <xdr:colOff>549275</xdr:colOff>
      <xdr:row>34</xdr:row>
      <xdr:rowOff>111760</xdr:rowOff>
    </xdr:to>
    <xdr:cxnSp macro="">
      <xdr:nvCxnSpPr>
        <xdr:cNvPr id="68" name="直線コネクタ 67"/>
        <xdr:cNvCxnSpPr/>
      </xdr:nvCxnSpPr>
      <xdr:spPr>
        <a:xfrm>
          <a:off x="3098800" y="588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153670</xdr:rowOff>
    </xdr:from>
    <xdr:to>
      <xdr:col>4</xdr:col>
      <xdr:colOff>346075</xdr:colOff>
      <xdr:row>34</xdr:row>
      <xdr:rowOff>50800</xdr:rowOff>
    </xdr:to>
    <xdr:cxnSp macro="">
      <xdr:nvCxnSpPr>
        <xdr:cNvPr id="71" name="直線コネクタ 70"/>
        <xdr:cNvCxnSpPr/>
      </xdr:nvCxnSpPr>
      <xdr:spPr>
        <a:xfrm>
          <a:off x="2209800" y="581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153670</xdr:rowOff>
    </xdr:from>
    <xdr:to>
      <xdr:col>3</xdr:col>
      <xdr:colOff>142875</xdr:colOff>
      <xdr:row>34</xdr:row>
      <xdr:rowOff>50800</xdr:rowOff>
    </xdr:to>
    <xdr:cxnSp macro="">
      <xdr:nvCxnSpPr>
        <xdr:cNvPr id="74" name="直線コネクタ 73"/>
        <xdr:cNvCxnSpPr/>
      </xdr:nvCxnSpPr>
      <xdr:spPr>
        <a:xfrm flipV="1">
          <a:off x="1320800" y="581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41910</xdr:rowOff>
    </xdr:from>
    <xdr:to>
      <xdr:col>7</xdr:col>
      <xdr:colOff>66675</xdr:colOff>
      <xdr:row>33</xdr:row>
      <xdr:rowOff>143510</xdr:rowOff>
    </xdr:to>
    <xdr:sp macro="" textlink="">
      <xdr:nvSpPr>
        <xdr:cNvPr id="84" name="円/楕円 83"/>
        <xdr:cNvSpPr/>
      </xdr:nvSpPr>
      <xdr:spPr>
        <a:xfrm>
          <a:off x="4775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121937</xdr:rowOff>
    </xdr:from>
    <xdr:ext cx="762000" cy="259045"/>
    <xdr:sp macro="" textlink="">
      <xdr:nvSpPr>
        <xdr:cNvPr id="85" name="人件費該当値テキスト"/>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60960</xdr:rowOff>
    </xdr:from>
    <xdr:to>
      <xdr:col>5</xdr:col>
      <xdr:colOff>600075</xdr:colOff>
      <xdr:row>34</xdr:row>
      <xdr:rowOff>162560</xdr:rowOff>
    </xdr:to>
    <xdr:sp macro="" textlink="">
      <xdr:nvSpPr>
        <xdr:cNvPr id="86" name="円/楕円 85"/>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1287</xdr:rowOff>
    </xdr:from>
    <xdr:ext cx="736600" cy="259045"/>
    <xdr:sp macro="" textlink="">
      <xdr:nvSpPr>
        <xdr:cNvPr id="87" name="テキスト ボックス 86"/>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88" name="円/楕円 87"/>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89" name="テキスト ボックス 88"/>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102870</xdr:rowOff>
    </xdr:from>
    <xdr:to>
      <xdr:col>3</xdr:col>
      <xdr:colOff>193675</xdr:colOff>
      <xdr:row>34</xdr:row>
      <xdr:rowOff>33020</xdr:rowOff>
    </xdr:to>
    <xdr:sp macro="" textlink="">
      <xdr:nvSpPr>
        <xdr:cNvPr id="90" name="円/楕円 89"/>
        <xdr:cNvSpPr/>
      </xdr:nvSpPr>
      <xdr:spPr>
        <a:xfrm>
          <a:off x="2159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43197</xdr:rowOff>
    </xdr:from>
    <xdr:ext cx="762000" cy="259045"/>
    <xdr:sp macro="" textlink="">
      <xdr:nvSpPr>
        <xdr:cNvPr id="91" name="テキスト ボックス 90"/>
        <xdr:cNvSpPr txBox="1"/>
      </xdr:nvSpPr>
      <xdr:spPr>
        <a:xfrm>
          <a:off x="1828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0</xdr:rowOff>
    </xdr:from>
    <xdr:to>
      <xdr:col>1</xdr:col>
      <xdr:colOff>676275</xdr:colOff>
      <xdr:row>34</xdr:row>
      <xdr:rowOff>101600</xdr:rowOff>
    </xdr:to>
    <xdr:sp macro="" textlink="">
      <xdr:nvSpPr>
        <xdr:cNvPr id="92" name="円/楕円 91"/>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111777</xdr:rowOff>
    </xdr:from>
    <xdr:ext cx="762000" cy="259045"/>
    <xdr:sp macro="" textlink="">
      <xdr:nvSpPr>
        <xdr:cNvPr id="93" name="テキスト ボックス 92"/>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市町村合併により，清掃，衛生，情報などの一部事務組合が市直営となったため補助費等のうち一部事務組合負担金が，各費目での決算となったことから，類似団体内では平均を上回っている。近年は，行財政改革による民間委託の推進により，年々増加している。その一方，人件費については類似団体内で最小値と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39370</xdr:rowOff>
    </xdr:from>
    <xdr:to>
      <xdr:col>24</xdr:col>
      <xdr:colOff>31750</xdr:colOff>
      <xdr:row>17</xdr:row>
      <xdr:rowOff>138430</xdr:rowOff>
    </xdr:to>
    <xdr:cxnSp macro="">
      <xdr:nvCxnSpPr>
        <xdr:cNvPr id="126" name="直線コネクタ 125"/>
        <xdr:cNvCxnSpPr/>
      </xdr:nvCxnSpPr>
      <xdr:spPr>
        <a:xfrm>
          <a:off x="15671800" y="2954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17</xdr:row>
      <xdr:rowOff>39370</xdr:rowOff>
    </xdr:to>
    <xdr:cxnSp macro="">
      <xdr:nvCxnSpPr>
        <xdr:cNvPr id="129" name="直線コネクタ 128"/>
        <xdr:cNvCxnSpPr/>
      </xdr:nvCxnSpPr>
      <xdr:spPr>
        <a:xfrm>
          <a:off x="14782800" y="288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16</xdr:row>
      <xdr:rowOff>149860</xdr:rowOff>
    </xdr:to>
    <xdr:cxnSp macro="">
      <xdr:nvCxnSpPr>
        <xdr:cNvPr id="132" name="直線コネクタ 131"/>
        <xdr:cNvCxnSpPr/>
      </xdr:nvCxnSpPr>
      <xdr:spPr>
        <a:xfrm flipV="1">
          <a:off x="13893800" y="288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149860</xdr:rowOff>
    </xdr:to>
    <xdr:cxnSp macro="">
      <xdr:nvCxnSpPr>
        <xdr:cNvPr id="135" name="直線コネクタ 134"/>
        <xdr:cNvCxnSpPr/>
      </xdr:nvCxnSpPr>
      <xdr:spPr>
        <a:xfrm>
          <a:off x="13004800" y="283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5" name="円/楕円 144"/>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6"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7" name="円/楕円 146"/>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48" name="テキスト ボックス 147"/>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49" name="円/楕円 148"/>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50" name="テキスト ボックス 149"/>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1" name="円/楕円 150"/>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2" name="テキスト ボックス 151"/>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3" name="円/楕円 152"/>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4" name="テキスト ボックス 153"/>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類似団体内平均を</a:t>
          </a:r>
          <a:r>
            <a:rPr lang="ja-JP" altLang="en-US" sz="1300" b="0" i="0" baseline="0">
              <a:solidFill>
                <a:schemeClr val="dk1"/>
              </a:solidFill>
              <a:effectLst/>
              <a:latin typeface="+mn-lt"/>
              <a:ea typeface="+mn-ea"/>
              <a:cs typeface="+mn-cs"/>
            </a:rPr>
            <a:t>大きく</a:t>
          </a:r>
          <a:r>
            <a:rPr lang="ja-JP" altLang="ja-JP" sz="1300" b="0" i="0" baseline="0">
              <a:solidFill>
                <a:schemeClr val="dk1"/>
              </a:solidFill>
              <a:effectLst/>
              <a:latin typeface="+mn-lt"/>
              <a:ea typeface="+mn-ea"/>
              <a:cs typeface="+mn-cs"/>
            </a:rPr>
            <a:t>下回</a:t>
          </a:r>
          <a:r>
            <a:rPr lang="ja-JP" altLang="en-US" sz="1300" b="0" i="0" baseline="0">
              <a:solidFill>
                <a:schemeClr val="dk1"/>
              </a:solidFill>
              <a:effectLst/>
              <a:latin typeface="+mn-lt"/>
              <a:ea typeface="+mn-ea"/>
              <a:cs typeface="+mn-cs"/>
            </a:rPr>
            <a:t>り，最上位に位置することとなった。</a:t>
          </a:r>
          <a:r>
            <a:rPr lang="ja-JP" altLang="ja-JP" sz="1300" b="0" i="0" baseline="0">
              <a:solidFill>
                <a:schemeClr val="dk1"/>
              </a:solidFill>
              <a:effectLst/>
              <a:latin typeface="+mn-lt"/>
              <a:ea typeface="+mn-ea"/>
              <a:cs typeface="+mn-cs"/>
            </a:rPr>
            <a:t>今後も，生活保護費や児童福祉費などの適正な執行に努める。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106426</xdr:rowOff>
    </xdr:from>
    <xdr:to>
      <xdr:col>7</xdr:col>
      <xdr:colOff>15875</xdr:colOff>
      <xdr:row>53</xdr:row>
      <xdr:rowOff>143002</xdr:rowOff>
    </xdr:to>
    <xdr:cxnSp macro="">
      <xdr:nvCxnSpPr>
        <xdr:cNvPr id="185" name="直線コネクタ 184"/>
        <xdr:cNvCxnSpPr/>
      </xdr:nvCxnSpPr>
      <xdr:spPr>
        <a:xfrm flipV="1">
          <a:off x="3987800" y="91932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124714</xdr:rowOff>
    </xdr:from>
    <xdr:to>
      <xdr:col>5</xdr:col>
      <xdr:colOff>549275</xdr:colOff>
      <xdr:row>53</xdr:row>
      <xdr:rowOff>143002</xdr:rowOff>
    </xdr:to>
    <xdr:cxnSp macro="">
      <xdr:nvCxnSpPr>
        <xdr:cNvPr id="188" name="直線コネクタ 187"/>
        <xdr:cNvCxnSpPr/>
      </xdr:nvCxnSpPr>
      <xdr:spPr>
        <a:xfrm>
          <a:off x="3098800" y="9211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115570</xdr:rowOff>
    </xdr:from>
    <xdr:to>
      <xdr:col>4</xdr:col>
      <xdr:colOff>346075</xdr:colOff>
      <xdr:row>53</xdr:row>
      <xdr:rowOff>124714</xdr:rowOff>
    </xdr:to>
    <xdr:cxnSp macro="">
      <xdr:nvCxnSpPr>
        <xdr:cNvPr id="191" name="直線コネクタ 190"/>
        <xdr:cNvCxnSpPr/>
      </xdr:nvCxnSpPr>
      <xdr:spPr>
        <a:xfrm>
          <a:off x="2209800" y="92024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97282</xdr:rowOff>
    </xdr:from>
    <xdr:to>
      <xdr:col>3</xdr:col>
      <xdr:colOff>142875</xdr:colOff>
      <xdr:row>53</xdr:row>
      <xdr:rowOff>115570</xdr:rowOff>
    </xdr:to>
    <xdr:cxnSp macro="">
      <xdr:nvCxnSpPr>
        <xdr:cNvPr id="194" name="直線コネクタ 193"/>
        <xdr:cNvCxnSpPr/>
      </xdr:nvCxnSpPr>
      <xdr:spPr>
        <a:xfrm>
          <a:off x="1320800" y="9184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55626</xdr:rowOff>
    </xdr:from>
    <xdr:to>
      <xdr:col>7</xdr:col>
      <xdr:colOff>66675</xdr:colOff>
      <xdr:row>53</xdr:row>
      <xdr:rowOff>157226</xdr:rowOff>
    </xdr:to>
    <xdr:sp macro="" textlink="">
      <xdr:nvSpPr>
        <xdr:cNvPr id="204" name="円/楕円 203"/>
        <xdr:cNvSpPr/>
      </xdr:nvSpPr>
      <xdr:spPr>
        <a:xfrm>
          <a:off x="47752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135653</xdr:rowOff>
    </xdr:from>
    <xdr:ext cx="762000" cy="259045"/>
    <xdr:sp macro="" textlink="">
      <xdr:nvSpPr>
        <xdr:cNvPr id="205" name="扶助費該当値テキスト"/>
        <xdr:cNvSpPr txBox="1"/>
      </xdr:nvSpPr>
      <xdr:spPr>
        <a:xfrm>
          <a:off x="4914900" y="905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92202</xdr:rowOff>
    </xdr:from>
    <xdr:to>
      <xdr:col>5</xdr:col>
      <xdr:colOff>600075</xdr:colOff>
      <xdr:row>54</xdr:row>
      <xdr:rowOff>22352</xdr:rowOff>
    </xdr:to>
    <xdr:sp macro="" textlink="">
      <xdr:nvSpPr>
        <xdr:cNvPr id="206" name="円/楕円 205"/>
        <xdr:cNvSpPr/>
      </xdr:nvSpPr>
      <xdr:spPr>
        <a:xfrm>
          <a:off x="3937000" y="9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32529</xdr:rowOff>
    </xdr:from>
    <xdr:ext cx="736600" cy="259045"/>
    <xdr:sp macro="" textlink="">
      <xdr:nvSpPr>
        <xdr:cNvPr id="207" name="テキスト ボックス 206"/>
        <xdr:cNvSpPr txBox="1"/>
      </xdr:nvSpPr>
      <xdr:spPr>
        <a:xfrm>
          <a:off x="3606800" y="894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73914</xdr:rowOff>
    </xdr:from>
    <xdr:to>
      <xdr:col>4</xdr:col>
      <xdr:colOff>396875</xdr:colOff>
      <xdr:row>54</xdr:row>
      <xdr:rowOff>4064</xdr:rowOff>
    </xdr:to>
    <xdr:sp macro="" textlink="">
      <xdr:nvSpPr>
        <xdr:cNvPr id="208" name="円/楕円 207"/>
        <xdr:cNvSpPr/>
      </xdr:nvSpPr>
      <xdr:spPr>
        <a:xfrm>
          <a:off x="3048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14241</xdr:rowOff>
    </xdr:from>
    <xdr:ext cx="762000" cy="259045"/>
    <xdr:sp macro="" textlink="">
      <xdr:nvSpPr>
        <xdr:cNvPr id="209" name="テキスト ボックス 208"/>
        <xdr:cNvSpPr txBox="1"/>
      </xdr:nvSpPr>
      <xdr:spPr>
        <a:xfrm>
          <a:off x="2717800" y="89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64770</xdr:rowOff>
    </xdr:from>
    <xdr:to>
      <xdr:col>3</xdr:col>
      <xdr:colOff>193675</xdr:colOff>
      <xdr:row>53</xdr:row>
      <xdr:rowOff>166370</xdr:rowOff>
    </xdr:to>
    <xdr:sp macro="" textlink="">
      <xdr:nvSpPr>
        <xdr:cNvPr id="210" name="円/楕円 209"/>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5097</xdr:rowOff>
    </xdr:from>
    <xdr:ext cx="762000" cy="259045"/>
    <xdr:sp macro="" textlink="">
      <xdr:nvSpPr>
        <xdr:cNvPr id="211" name="テキスト ボックス 210"/>
        <xdr:cNvSpPr txBox="1"/>
      </xdr:nvSpPr>
      <xdr:spPr>
        <a:xfrm>
          <a:off x="1828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46482</xdr:rowOff>
    </xdr:from>
    <xdr:to>
      <xdr:col>1</xdr:col>
      <xdr:colOff>676275</xdr:colOff>
      <xdr:row>53</xdr:row>
      <xdr:rowOff>148082</xdr:rowOff>
    </xdr:to>
    <xdr:sp macro="" textlink="">
      <xdr:nvSpPr>
        <xdr:cNvPr id="212" name="円/楕円 211"/>
        <xdr:cNvSpPr/>
      </xdr:nvSpPr>
      <xdr:spPr>
        <a:xfrm>
          <a:off x="12700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158259</xdr:rowOff>
    </xdr:from>
    <xdr:ext cx="762000" cy="259045"/>
    <xdr:sp macro="" textlink="">
      <xdr:nvSpPr>
        <xdr:cNvPr id="213" name="テキスト ボックス 212"/>
        <xdr:cNvSpPr txBox="1"/>
      </xdr:nvSpPr>
      <xdr:spPr>
        <a:xfrm>
          <a:off x="939800" y="890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平成２５年度については，</a:t>
          </a:r>
          <a:r>
            <a:rPr lang="ja-JP" altLang="ja-JP" sz="1200" b="0" i="0" baseline="0">
              <a:solidFill>
                <a:schemeClr val="dk1"/>
              </a:solidFill>
              <a:effectLst/>
              <a:latin typeface="+mn-lt"/>
              <a:ea typeface="+mn-ea"/>
              <a:cs typeface="+mn-cs"/>
            </a:rPr>
            <a:t>国民健康保険特別会計</a:t>
          </a:r>
          <a:r>
            <a:rPr lang="ja-JP" altLang="en-US" sz="1200" b="0" i="0" baseline="0">
              <a:solidFill>
                <a:schemeClr val="dk1"/>
              </a:solidFill>
              <a:effectLst/>
              <a:latin typeface="+mn-lt"/>
              <a:ea typeface="+mn-ea"/>
              <a:cs typeface="+mn-cs"/>
            </a:rPr>
            <a:t>などの繰出金が減少したことにより</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平成２４年度より０．９ポイント下回ったが，</a:t>
          </a:r>
          <a:r>
            <a:rPr lang="ja-JP" altLang="ja-JP" sz="1200" b="0" i="0" baseline="0">
              <a:solidFill>
                <a:schemeClr val="dk1"/>
              </a:solidFill>
              <a:effectLst/>
              <a:latin typeface="+mn-lt"/>
              <a:ea typeface="+mn-ea"/>
              <a:cs typeface="+mn-cs"/>
            </a:rPr>
            <a:t>経常収支比率に占める割合</a:t>
          </a:r>
          <a:r>
            <a:rPr lang="ja-JP" altLang="en-US" sz="1200" b="0" i="0" baseline="0">
              <a:solidFill>
                <a:schemeClr val="dk1"/>
              </a:solidFill>
              <a:effectLst/>
              <a:latin typeface="+mn-lt"/>
              <a:ea typeface="+mn-ea"/>
              <a:cs typeface="+mn-cs"/>
            </a:rPr>
            <a:t>は大きく</a:t>
          </a:r>
          <a:r>
            <a:rPr lang="ja-JP" altLang="ja-JP" sz="1200" b="0" i="0" baseline="0">
              <a:solidFill>
                <a:schemeClr val="dk1"/>
              </a:solidFill>
              <a:effectLst/>
              <a:latin typeface="+mn-lt"/>
              <a:ea typeface="+mn-ea"/>
              <a:cs typeface="+mn-cs"/>
            </a:rPr>
            <a:t>，類似団体を上回る要因となっている。また，８市町村で合併したため類似する施設が非常に多く，維持管理経費が多くなっている。</a:t>
          </a:r>
          <a:r>
            <a:rPr lang="ja-JP" altLang="en-US" sz="1200" b="0" i="0" baseline="0">
              <a:solidFill>
                <a:schemeClr val="dk1"/>
              </a:solidFill>
              <a:effectLst/>
              <a:latin typeface="+mn-lt"/>
              <a:ea typeface="+mn-ea"/>
              <a:cs typeface="+mn-cs"/>
            </a:rPr>
            <a:t>今後は，</a:t>
          </a:r>
          <a:r>
            <a:rPr lang="ja-JP" altLang="ja-JP" sz="1200" b="0" i="0" baseline="0">
              <a:solidFill>
                <a:schemeClr val="dk1"/>
              </a:solidFill>
              <a:effectLst/>
              <a:latin typeface="+mn-lt"/>
              <a:ea typeface="+mn-ea"/>
              <a:cs typeface="+mn-cs"/>
            </a:rPr>
            <a:t>公共施設等管理計画を策定し，必要な市有資産を見定め，統合や廃止などの整理統合を行うとともに，維持する資産の改修や長寿命化など，計画的な保全と徹底活用の推進を行っていく。</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142240</xdr:rowOff>
    </xdr:to>
    <xdr:cxnSp macro="">
      <xdr:nvCxnSpPr>
        <xdr:cNvPr id="246" name="直線コネクタ 245"/>
        <xdr:cNvCxnSpPr/>
      </xdr:nvCxnSpPr>
      <xdr:spPr>
        <a:xfrm flipV="1">
          <a:off x="15671800" y="1001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58</xdr:row>
      <xdr:rowOff>142240</xdr:rowOff>
    </xdr:to>
    <xdr:cxnSp macro="">
      <xdr:nvCxnSpPr>
        <xdr:cNvPr id="249" name="直線コネクタ 248"/>
        <xdr:cNvCxnSpPr/>
      </xdr:nvCxnSpPr>
      <xdr:spPr>
        <a:xfrm>
          <a:off x="14782800" y="1007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127000</xdr:rowOff>
    </xdr:to>
    <xdr:cxnSp macro="">
      <xdr:nvCxnSpPr>
        <xdr:cNvPr id="252" name="直線コネクタ 251"/>
        <xdr:cNvCxnSpPr/>
      </xdr:nvCxnSpPr>
      <xdr:spPr>
        <a:xfrm>
          <a:off x="13893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58420</xdr:rowOff>
    </xdr:to>
    <xdr:cxnSp macro="">
      <xdr:nvCxnSpPr>
        <xdr:cNvPr id="255" name="直線コネクタ 254"/>
        <xdr:cNvCxnSpPr/>
      </xdr:nvCxnSpPr>
      <xdr:spPr>
        <a:xfrm>
          <a:off x="13004800" y="999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65" name="円/楕円 264"/>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66"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67" name="円/楕円 266"/>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68" name="テキスト ボックス 267"/>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69" name="円/楕円 268"/>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0" name="テキスト ボックス 269"/>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1" name="円/楕円 270"/>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2" name="テキスト ボックス 271"/>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3" name="円/楕円 272"/>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4" name="テキスト ボックス 273"/>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平成２５年度は，前年度から０．２ポイントの増加となった。しかし，</a:t>
          </a:r>
          <a:r>
            <a:rPr lang="ja-JP" altLang="ja-JP" sz="1300" b="0" i="0" baseline="0">
              <a:solidFill>
                <a:schemeClr val="dk1"/>
              </a:solidFill>
              <a:effectLst/>
              <a:latin typeface="+mn-lt"/>
              <a:ea typeface="+mn-ea"/>
              <a:cs typeface="+mn-cs"/>
            </a:rPr>
            <a:t>類似団体平均を１．</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ポイント下回っている。公営企業経営健全化を行ってきたが，引き続き健全化を図る。他の補助金等については，行財政改革の中で見直しを行う予定としている。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35</xdr:row>
      <xdr:rowOff>138430</xdr:rowOff>
    </xdr:to>
    <xdr:cxnSp macro="">
      <xdr:nvCxnSpPr>
        <xdr:cNvPr id="304" name="直線コネクタ 303"/>
        <xdr:cNvCxnSpPr/>
      </xdr:nvCxnSpPr>
      <xdr:spPr>
        <a:xfrm>
          <a:off x="15671800" y="61300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35</xdr:row>
      <xdr:rowOff>156718</xdr:rowOff>
    </xdr:to>
    <xdr:cxnSp macro="">
      <xdr:nvCxnSpPr>
        <xdr:cNvPr id="307" name="直線コネクタ 306"/>
        <xdr:cNvCxnSpPr/>
      </xdr:nvCxnSpPr>
      <xdr:spPr>
        <a:xfrm flipV="1">
          <a:off x="14782800" y="6130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35</xdr:row>
      <xdr:rowOff>161290</xdr:rowOff>
    </xdr:to>
    <xdr:cxnSp macro="">
      <xdr:nvCxnSpPr>
        <xdr:cNvPr id="310" name="直線コネクタ 309"/>
        <xdr:cNvCxnSpPr/>
      </xdr:nvCxnSpPr>
      <xdr:spPr>
        <a:xfrm flipV="1">
          <a:off x="13893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35560</xdr:rowOff>
    </xdr:to>
    <xdr:cxnSp macro="">
      <xdr:nvCxnSpPr>
        <xdr:cNvPr id="313" name="直線コネクタ 312"/>
        <xdr:cNvCxnSpPr/>
      </xdr:nvCxnSpPr>
      <xdr:spPr>
        <a:xfrm flipV="1">
          <a:off x="13004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3" name="円/楕円 322"/>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4"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25" name="円/楕円 324"/>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26" name="テキスト ボックス 325"/>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7" name="円/楕円 326"/>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28" name="テキスト ボックス 327"/>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29" name="円/楕円 328"/>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0" name="テキスト ボックス 329"/>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1" name="円/楕円 330"/>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2" name="テキスト ボックス 331"/>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合併特例事業債及び過疎対策事業債の元金償還が始まるなど，経常収支比率に占める割合が高くなっており，比率を押し上げる要因となっている。</a:t>
          </a:r>
          <a:r>
            <a:rPr lang="ja-JP" altLang="en-US" sz="1300" b="0" i="0" baseline="0">
              <a:solidFill>
                <a:schemeClr val="dk1"/>
              </a:solidFill>
              <a:effectLst/>
              <a:latin typeface="+mn-lt"/>
              <a:ea typeface="+mn-ea"/>
              <a:cs typeface="+mn-cs"/>
            </a:rPr>
            <a:t>平成２６年度で大型のハード事業がほぼ終了し</a:t>
          </a:r>
          <a:r>
            <a:rPr lang="ja-JP" altLang="ja-JP" sz="1300" b="0" i="0" baseline="0">
              <a:solidFill>
                <a:schemeClr val="dk1"/>
              </a:solidFill>
              <a:effectLst/>
              <a:latin typeface="+mn-lt"/>
              <a:ea typeface="+mn-ea"/>
              <a:cs typeface="+mn-cs"/>
            </a:rPr>
            <a:t>，平成２７年度以降は毎年減少する計画としている。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113285</xdr:rowOff>
    </xdr:from>
    <xdr:to>
      <xdr:col>7</xdr:col>
      <xdr:colOff>15875</xdr:colOff>
      <xdr:row>80</xdr:row>
      <xdr:rowOff>140715</xdr:rowOff>
    </xdr:to>
    <xdr:cxnSp macro="">
      <xdr:nvCxnSpPr>
        <xdr:cNvPr id="362" name="直線コネクタ 361"/>
        <xdr:cNvCxnSpPr/>
      </xdr:nvCxnSpPr>
      <xdr:spPr>
        <a:xfrm flipV="1">
          <a:off x="3987800" y="138292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140715</xdr:rowOff>
    </xdr:from>
    <xdr:to>
      <xdr:col>5</xdr:col>
      <xdr:colOff>549275</xdr:colOff>
      <xdr:row>80</xdr:row>
      <xdr:rowOff>154432</xdr:rowOff>
    </xdr:to>
    <xdr:cxnSp macro="">
      <xdr:nvCxnSpPr>
        <xdr:cNvPr id="365" name="直線コネクタ 364"/>
        <xdr:cNvCxnSpPr/>
      </xdr:nvCxnSpPr>
      <xdr:spPr>
        <a:xfrm flipV="1">
          <a:off x="3098800" y="138567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108713</xdr:rowOff>
    </xdr:from>
    <xdr:to>
      <xdr:col>4</xdr:col>
      <xdr:colOff>346075</xdr:colOff>
      <xdr:row>80</xdr:row>
      <xdr:rowOff>154432</xdr:rowOff>
    </xdr:to>
    <xdr:cxnSp macro="">
      <xdr:nvCxnSpPr>
        <xdr:cNvPr id="368" name="直線コネクタ 367"/>
        <xdr:cNvCxnSpPr/>
      </xdr:nvCxnSpPr>
      <xdr:spPr>
        <a:xfrm>
          <a:off x="2209800" y="138247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108713</xdr:rowOff>
    </xdr:from>
    <xdr:to>
      <xdr:col>3</xdr:col>
      <xdr:colOff>142875</xdr:colOff>
      <xdr:row>80</xdr:row>
      <xdr:rowOff>159004</xdr:rowOff>
    </xdr:to>
    <xdr:cxnSp macro="">
      <xdr:nvCxnSpPr>
        <xdr:cNvPr id="371" name="直線コネクタ 370"/>
        <xdr:cNvCxnSpPr/>
      </xdr:nvCxnSpPr>
      <xdr:spPr>
        <a:xfrm flipV="1">
          <a:off x="1320800" y="138247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62485</xdr:rowOff>
    </xdr:from>
    <xdr:to>
      <xdr:col>7</xdr:col>
      <xdr:colOff>66675</xdr:colOff>
      <xdr:row>80</xdr:row>
      <xdr:rowOff>164085</xdr:rowOff>
    </xdr:to>
    <xdr:sp macro="" textlink="">
      <xdr:nvSpPr>
        <xdr:cNvPr id="381" name="円/楕円 380"/>
        <xdr:cNvSpPr/>
      </xdr:nvSpPr>
      <xdr:spPr>
        <a:xfrm>
          <a:off x="47752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142512</xdr:rowOff>
    </xdr:from>
    <xdr:ext cx="762000" cy="259045"/>
    <xdr:sp macro="" textlink="">
      <xdr:nvSpPr>
        <xdr:cNvPr id="382" name="公債費該当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89915</xdr:rowOff>
    </xdr:from>
    <xdr:to>
      <xdr:col>5</xdr:col>
      <xdr:colOff>600075</xdr:colOff>
      <xdr:row>81</xdr:row>
      <xdr:rowOff>20065</xdr:rowOff>
    </xdr:to>
    <xdr:sp macro="" textlink="">
      <xdr:nvSpPr>
        <xdr:cNvPr id="383" name="円/楕円 382"/>
        <xdr:cNvSpPr/>
      </xdr:nvSpPr>
      <xdr:spPr>
        <a:xfrm>
          <a:off x="3937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4842</xdr:rowOff>
    </xdr:from>
    <xdr:ext cx="736600" cy="259045"/>
    <xdr:sp macro="" textlink="">
      <xdr:nvSpPr>
        <xdr:cNvPr id="384" name="テキスト ボックス 383"/>
        <xdr:cNvSpPr txBox="1"/>
      </xdr:nvSpPr>
      <xdr:spPr>
        <a:xfrm>
          <a:off x="3606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103632</xdr:rowOff>
    </xdr:from>
    <xdr:to>
      <xdr:col>4</xdr:col>
      <xdr:colOff>396875</xdr:colOff>
      <xdr:row>81</xdr:row>
      <xdr:rowOff>33782</xdr:rowOff>
    </xdr:to>
    <xdr:sp macro="" textlink="">
      <xdr:nvSpPr>
        <xdr:cNvPr id="385" name="円/楕円 384"/>
        <xdr:cNvSpPr/>
      </xdr:nvSpPr>
      <xdr:spPr>
        <a:xfrm>
          <a:off x="3048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18559</xdr:rowOff>
    </xdr:from>
    <xdr:ext cx="762000" cy="259045"/>
    <xdr:sp macro="" textlink="">
      <xdr:nvSpPr>
        <xdr:cNvPr id="386" name="テキスト ボックス 385"/>
        <xdr:cNvSpPr txBox="1"/>
      </xdr:nvSpPr>
      <xdr:spPr>
        <a:xfrm>
          <a:off x="2717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57913</xdr:rowOff>
    </xdr:from>
    <xdr:to>
      <xdr:col>3</xdr:col>
      <xdr:colOff>193675</xdr:colOff>
      <xdr:row>80</xdr:row>
      <xdr:rowOff>159513</xdr:rowOff>
    </xdr:to>
    <xdr:sp macro="" textlink="">
      <xdr:nvSpPr>
        <xdr:cNvPr id="387" name="円/楕円 386"/>
        <xdr:cNvSpPr/>
      </xdr:nvSpPr>
      <xdr:spPr>
        <a:xfrm>
          <a:off x="2159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144290</xdr:rowOff>
    </xdr:from>
    <xdr:ext cx="762000" cy="259045"/>
    <xdr:sp macro="" textlink="">
      <xdr:nvSpPr>
        <xdr:cNvPr id="388" name="テキスト ボックス 387"/>
        <xdr:cNvSpPr txBox="1"/>
      </xdr:nvSpPr>
      <xdr:spPr>
        <a:xfrm>
          <a:off x="1828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108204</xdr:rowOff>
    </xdr:from>
    <xdr:to>
      <xdr:col>1</xdr:col>
      <xdr:colOff>676275</xdr:colOff>
      <xdr:row>81</xdr:row>
      <xdr:rowOff>38354</xdr:rowOff>
    </xdr:to>
    <xdr:sp macro="" textlink="">
      <xdr:nvSpPr>
        <xdr:cNvPr id="389" name="円/楕円 388"/>
        <xdr:cNvSpPr/>
      </xdr:nvSpPr>
      <xdr:spPr>
        <a:xfrm>
          <a:off x="1270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23131</xdr:rowOff>
    </xdr:from>
    <xdr:ext cx="762000" cy="259045"/>
    <xdr:sp macro="" textlink="">
      <xdr:nvSpPr>
        <xdr:cNvPr id="390" name="テキスト ボックス 389"/>
        <xdr:cNvSpPr txBox="1"/>
      </xdr:nvSpPr>
      <xdr:spPr>
        <a:xfrm>
          <a:off x="939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類似団体内平均を下回っている要因としては，人件費の割合が少ないことなどが考えられる。今後も，経常収支比率の減少に向けて，行財政改革を推進し，歳入の確保及び経費節減に努めていく。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8889</xdr:rowOff>
    </xdr:from>
    <xdr:to>
      <xdr:col>24</xdr:col>
      <xdr:colOff>31750</xdr:colOff>
      <xdr:row>76</xdr:row>
      <xdr:rowOff>96520</xdr:rowOff>
    </xdr:to>
    <xdr:cxnSp macro="">
      <xdr:nvCxnSpPr>
        <xdr:cNvPr id="423" name="直線コネクタ 422"/>
        <xdr:cNvCxnSpPr/>
      </xdr:nvCxnSpPr>
      <xdr:spPr>
        <a:xfrm flipV="1">
          <a:off x="15671800" y="1303908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39370</xdr:rowOff>
    </xdr:from>
    <xdr:to>
      <xdr:col>22</xdr:col>
      <xdr:colOff>565150</xdr:colOff>
      <xdr:row>76</xdr:row>
      <xdr:rowOff>96520</xdr:rowOff>
    </xdr:to>
    <xdr:cxnSp macro="">
      <xdr:nvCxnSpPr>
        <xdr:cNvPr id="426" name="直線コネクタ 425"/>
        <xdr:cNvCxnSpPr/>
      </xdr:nvCxnSpPr>
      <xdr:spPr>
        <a:xfrm>
          <a:off x="14782800" y="130695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146050</xdr:rowOff>
    </xdr:from>
    <xdr:to>
      <xdr:col>21</xdr:col>
      <xdr:colOff>361950</xdr:colOff>
      <xdr:row>76</xdr:row>
      <xdr:rowOff>39370</xdr:rowOff>
    </xdr:to>
    <xdr:cxnSp macro="">
      <xdr:nvCxnSpPr>
        <xdr:cNvPr id="429" name="直線コネクタ 428"/>
        <xdr:cNvCxnSpPr/>
      </xdr:nvCxnSpPr>
      <xdr:spPr>
        <a:xfrm>
          <a:off x="13893800" y="13004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146050</xdr:rowOff>
    </xdr:from>
    <xdr:to>
      <xdr:col>20</xdr:col>
      <xdr:colOff>158750</xdr:colOff>
      <xdr:row>76</xdr:row>
      <xdr:rowOff>8889</xdr:rowOff>
    </xdr:to>
    <xdr:cxnSp macro="">
      <xdr:nvCxnSpPr>
        <xdr:cNvPr id="432" name="直線コネクタ 431"/>
        <xdr:cNvCxnSpPr/>
      </xdr:nvCxnSpPr>
      <xdr:spPr>
        <a:xfrm flipV="1">
          <a:off x="13004800" y="13004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129540</xdr:rowOff>
    </xdr:from>
    <xdr:to>
      <xdr:col>24</xdr:col>
      <xdr:colOff>82550</xdr:colOff>
      <xdr:row>76</xdr:row>
      <xdr:rowOff>59689</xdr:rowOff>
    </xdr:to>
    <xdr:sp macro="" textlink="">
      <xdr:nvSpPr>
        <xdr:cNvPr id="442" name="円/楕円 441"/>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146067</xdr:rowOff>
    </xdr:from>
    <xdr:ext cx="762000" cy="259045"/>
    <xdr:sp macro="" textlink="">
      <xdr:nvSpPr>
        <xdr:cNvPr id="443" name="公債費以外該当値テキスト"/>
        <xdr:cNvSpPr txBox="1"/>
      </xdr:nvSpPr>
      <xdr:spPr>
        <a:xfrm>
          <a:off x="16598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45720</xdr:rowOff>
    </xdr:from>
    <xdr:to>
      <xdr:col>22</xdr:col>
      <xdr:colOff>615950</xdr:colOff>
      <xdr:row>76</xdr:row>
      <xdr:rowOff>147320</xdr:rowOff>
    </xdr:to>
    <xdr:sp macro="" textlink="">
      <xdr:nvSpPr>
        <xdr:cNvPr id="444" name="円/楕円 443"/>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157497</xdr:rowOff>
    </xdr:from>
    <xdr:ext cx="736600" cy="259045"/>
    <xdr:sp macro="" textlink="">
      <xdr:nvSpPr>
        <xdr:cNvPr id="445" name="テキスト ボックス 444"/>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160020</xdr:rowOff>
    </xdr:from>
    <xdr:to>
      <xdr:col>21</xdr:col>
      <xdr:colOff>412750</xdr:colOff>
      <xdr:row>76</xdr:row>
      <xdr:rowOff>90170</xdr:rowOff>
    </xdr:to>
    <xdr:sp macro="" textlink="">
      <xdr:nvSpPr>
        <xdr:cNvPr id="446" name="円/楕円 445"/>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47" name="テキスト ボックス 446"/>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95250</xdr:rowOff>
    </xdr:from>
    <xdr:to>
      <xdr:col>20</xdr:col>
      <xdr:colOff>209550</xdr:colOff>
      <xdr:row>76</xdr:row>
      <xdr:rowOff>25400</xdr:rowOff>
    </xdr:to>
    <xdr:sp macro="" textlink="">
      <xdr:nvSpPr>
        <xdr:cNvPr id="448" name="円/楕円 447"/>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35577</xdr:rowOff>
    </xdr:from>
    <xdr:ext cx="762000" cy="259045"/>
    <xdr:sp macro="" textlink="">
      <xdr:nvSpPr>
        <xdr:cNvPr id="449" name="テキスト ボックス 448"/>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129540</xdr:rowOff>
    </xdr:from>
    <xdr:to>
      <xdr:col>19</xdr:col>
      <xdr:colOff>6350</xdr:colOff>
      <xdr:row>76</xdr:row>
      <xdr:rowOff>59689</xdr:rowOff>
    </xdr:to>
    <xdr:sp macro="" textlink="">
      <xdr:nvSpPr>
        <xdr:cNvPr id="450" name="円/楕円 449"/>
        <xdr:cNvSpPr/>
      </xdr:nvSpPr>
      <xdr:spPr>
        <a:xfrm>
          <a:off x="12954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69867</xdr:rowOff>
    </xdr:from>
    <xdr:ext cx="762000" cy="259045"/>
    <xdr:sp macro="" textlink="">
      <xdr:nvSpPr>
        <xdr:cNvPr id="451" name="テキスト ボックス 450"/>
        <xdr:cNvSpPr txBox="1"/>
      </xdr:nvSpPr>
      <xdr:spPr>
        <a:xfrm>
          <a:off x="12623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広島県三次市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43847</xdr:rowOff>
    </xdr:from>
    <xdr:to>
      <xdr:col>4</xdr:col>
      <xdr:colOff>1117600</xdr:colOff>
      <xdr:row>12</xdr:row>
      <xdr:rowOff>134715</xdr:rowOff>
    </xdr:to>
    <xdr:cxnSp macro="">
      <xdr:nvCxnSpPr>
        <xdr:cNvPr id="50" name="直線コネクタ 49"/>
        <xdr:cNvCxnSpPr/>
      </xdr:nvCxnSpPr>
      <xdr:spPr bwMode="auto">
        <a:xfrm>
          <a:off x="5003800" y="2148872"/>
          <a:ext cx="647700" cy="9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155461</xdr:rowOff>
    </xdr:from>
    <xdr:to>
      <xdr:col>4</xdr:col>
      <xdr:colOff>469900</xdr:colOff>
      <xdr:row>12</xdr:row>
      <xdr:rowOff>43847</xdr:rowOff>
    </xdr:to>
    <xdr:cxnSp macro="">
      <xdr:nvCxnSpPr>
        <xdr:cNvPr id="53" name="直線コネクタ 52"/>
        <xdr:cNvCxnSpPr/>
      </xdr:nvCxnSpPr>
      <xdr:spPr bwMode="auto">
        <a:xfrm>
          <a:off x="4305300" y="2089036"/>
          <a:ext cx="698500" cy="59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155461</xdr:rowOff>
    </xdr:from>
    <xdr:to>
      <xdr:col>3</xdr:col>
      <xdr:colOff>904875</xdr:colOff>
      <xdr:row>12</xdr:row>
      <xdr:rowOff>11328</xdr:rowOff>
    </xdr:to>
    <xdr:cxnSp macro="">
      <xdr:nvCxnSpPr>
        <xdr:cNvPr id="56" name="直線コネクタ 55"/>
        <xdr:cNvCxnSpPr/>
      </xdr:nvCxnSpPr>
      <xdr:spPr bwMode="auto">
        <a:xfrm flipV="1">
          <a:off x="3606800" y="2089036"/>
          <a:ext cx="698500" cy="27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161709</xdr:rowOff>
    </xdr:from>
    <xdr:to>
      <xdr:col>3</xdr:col>
      <xdr:colOff>206375</xdr:colOff>
      <xdr:row>12</xdr:row>
      <xdr:rowOff>11328</xdr:rowOff>
    </xdr:to>
    <xdr:cxnSp macro="">
      <xdr:nvCxnSpPr>
        <xdr:cNvPr id="59" name="直線コネクタ 58"/>
        <xdr:cNvCxnSpPr/>
      </xdr:nvCxnSpPr>
      <xdr:spPr bwMode="auto">
        <a:xfrm>
          <a:off x="2908300" y="2095284"/>
          <a:ext cx="698500" cy="21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83915</xdr:rowOff>
    </xdr:from>
    <xdr:to>
      <xdr:col>5</xdr:col>
      <xdr:colOff>34925</xdr:colOff>
      <xdr:row>13</xdr:row>
      <xdr:rowOff>14065</xdr:rowOff>
    </xdr:to>
    <xdr:sp macro="" textlink="">
      <xdr:nvSpPr>
        <xdr:cNvPr id="69" name="円/楕円 68"/>
        <xdr:cNvSpPr/>
      </xdr:nvSpPr>
      <xdr:spPr bwMode="auto">
        <a:xfrm>
          <a:off x="5600700" y="218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100442</xdr:rowOff>
    </xdr:from>
    <xdr:ext cx="762000" cy="259045"/>
    <xdr:sp macro="" textlink="">
      <xdr:nvSpPr>
        <xdr:cNvPr id="70" name="人口1人当たり決算額の推移該当値テキスト130"/>
        <xdr:cNvSpPr txBox="1"/>
      </xdr:nvSpPr>
      <xdr:spPr>
        <a:xfrm>
          <a:off x="5740400" y="20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109,095</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164497</xdr:rowOff>
    </xdr:from>
    <xdr:to>
      <xdr:col>4</xdr:col>
      <xdr:colOff>520700</xdr:colOff>
      <xdr:row>12</xdr:row>
      <xdr:rowOff>94647</xdr:rowOff>
    </xdr:to>
    <xdr:sp macro="" textlink="">
      <xdr:nvSpPr>
        <xdr:cNvPr id="71" name="円/楕円 70"/>
        <xdr:cNvSpPr/>
      </xdr:nvSpPr>
      <xdr:spPr bwMode="auto">
        <a:xfrm>
          <a:off x="4953000" y="2098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104824</xdr:rowOff>
    </xdr:from>
    <xdr:ext cx="736600" cy="259045"/>
    <xdr:sp macro="" textlink="">
      <xdr:nvSpPr>
        <xdr:cNvPr id="72" name="テキスト ボックス 71"/>
        <xdr:cNvSpPr txBox="1"/>
      </xdr:nvSpPr>
      <xdr:spPr>
        <a:xfrm>
          <a:off x="4622800" y="186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113,865</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104661</xdr:rowOff>
    </xdr:from>
    <xdr:to>
      <xdr:col>3</xdr:col>
      <xdr:colOff>955675</xdr:colOff>
      <xdr:row>12</xdr:row>
      <xdr:rowOff>34811</xdr:rowOff>
    </xdr:to>
    <xdr:sp macro="" textlink="">
      <xdr:nvSpPr>
        <xdr:cNvPr id="73" name="円/楕円 72"/>
        <xdr:cNvSpPr/>
      </xdr:nvSpPr>
      <xdr:spPr bwMode="auto">
        <a:xfrm>
          <a:off x="4254500" y="203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44988</xdr:rowOff>
    </xdr:from>
    <xdr:ext cx="762000" cy="259045"/>
    <xdr:sp macro="" textlink="">
      <xdr:nvSpPr>
        <xdr:cNvPr id="74" name="テキスト ボックス 73"/>
        <xdr:cNvSpPr txBox="1"/>
      </xdr:nvSpPr>
      <xdr:spPr>
        <a:xfrm>
          <a:off x="3924300" y="180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117,006</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131978</xdr:rowOff>
    </xdr:from>
    <xdr:to>
      <xdr:col>3</xdr:col>
      <xdr:colOff>257175</xdr:colOff>
      <xdr:row>12</xdr:row>
      <xdr:rowOff>62128</xdr:rowOff>
    </xdr:to>
    <xdr:sp macro="" textlink="">
      <xdr:nvSpPr>
        <xdr:cNvPr id="75" name="円/楕円 74"/>
        <xdr:cNvSpPr/>
      </xdr:nvSpPr>
      <xdr:spPr bwMode="auto">
        <a:xfrm>
          <a:off x="3556000" y="2065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72305</xdr:rowOff>
    </xdr:from>
    <xdr:ext cx="762000" cy="259045"/>
    <xdr:sp macro="" textlink="">
      <xdr:nvSpPr>
        <xdr:cNvPr id="76" name="テキスト ボックス 75"/>
        <xdr:cNvSpPr txBox="1"/>
      </xdr:nvSpPr>
      <xdr:spPr>
        <a:xfrm>
          <a:off x="3225800" y="183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115,572</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110909</xdr:rowOff>
    </xdr:from>
    <xdr:to>
      <xdr:col>2</xdr:col>
      <xdr:colOff>692150</xdr:colOff>
      <xdr:row>12</xdr:row>
      <xdr:rowOff>41059</xdr:rowOff>
    </xdr:to>
    <xdr:sp macro="" textlink="">
      <xdr:nvSpPr>
        <xdr:cNvPr id="77" name="円/楕円 76"/>
        <xdr:cNvSpPr/>
      </xdr:nvSpPr>
      <xdr:spPr bwMode="auto">
        <a:xfrm>
          <a:off x="2857500" y="2044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51236</xdr:rowOff>
    </xdr:from>
    <xdr:ext cx="762000" cy="259045"/>
    <xdr:sp macro="" textlink="">
      <xdr:nvSpPr>
        <xdr:cNvPr id="78" name="テキスト ボックス 77"/>
        <xdr:cNvSpPr txBox="1"/>
      </xdr:nvSpPr>
      <xdr:spPr>
        <a:xfrm>
          <a:off x="2527300" y="18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237734</xdr:rowOff>
    </xdr:from>
    <xdr:to>
      <xdr:col>4</xdr:col>
      <xdr:colOff>1117600</xdr:colOff>
      <xdr:row>34</xdr:row>
      <xdr:rowOff>316647</xdr:rowOff>
    </xdr:to>
    <xdr:cxnSp macro="">
      <xdr:nvCxnSpPr>
        <xdr:cNvPr id="110" name="直線コネクタ 109"/>
        <xdr:cNvCxnSpPr/>
      </xdr:nvCxnSpPr>
      <xdr:spPr bwMode="auto">
        <a:xfrm>
          <a:off x="5003800" y="6505184"/>
          <a:ext cx="647700" cy="78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232270</xdr:rowOff>
    </xdr:from>
    <xdr:to>
      <xdr:col>4</xdr:col>
      <xdr:colOff>469900</xdr:colOff>
      <xdr:row>34</xdr:row>
      <xdr:rowOff>237734</xdr:rowOff>
    </xdr:to>
    <xdr:cxnSp macro="">
      <xdr:nvCxnSpPr>
        <xdr:cNvPr id="113" name="直線コネクタ 112"/>
        <xdr:cNvCxnSpPr/>
      </xdr:nvCxnSpPr>
      <xdr:spPr bwMode="auto">
        <a:xfrm>
          <a:off x="4305300" y="6499720"/>
          <a:ext cx="698500" cy="5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208702</xdr:rowOff>
    </xdr:from>
    <xdr:to>
      <xdr:col>3</xdr:col>
      <xdr:colOff>904875</xdr:colOff>
      <xdr:row>34</xdr:row>
      <xdr:rowOff>232270</xdr:rowOff>
    </xdr:to>
    <xdr:cxnSp macro="">
      <xdr:nvCxnSpPr>
        <xdr:cNvPr id="116" name="直線コネクタ 115"/>
        <xdr:cNvCxnSpPr/>
      </xdr:nvCxnSpPr>
      <xdr:spPr bwMode="auto">
        <a:xfrm>
          <a:off x="3606800" y="6476152"/>
          <a:ext cx="698500" cy="2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125720</xdr:rowOff>
    </xdr:from>
    <xdr:to>
      <xdr:col>3</xdr:col>
      <xdr:colOff>206375</xdr:colOff>
      <xdr:row>34</xdr:row>
      <xdr:rowOff>208702</xdr:rowOff>
    </xdr:to>
    <xdr:cxnSp macro="">
      <xdr:nvCxnSpPr>
        <xdr:cNvPr id="119" name="直線コネクタ 118"/>
        <xdr:cNvCxnSpPr/>
      </xdr:nvCxnSpPr>
      <xdr:spPr bwMode="auto">
        <a:xfrm>
          <a:off x="2908300" y="6393170"/>
          <a:ext cx="6985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265847</xdr:rowOff>
    </xdr:from>
    <xdr:to>
      <xdr:col>5</xdr:col>
      <xdr:colOff>34925</xdr:colOff>
      <xdr:row>35</xdr:row>
      <xdr:rowOff>24547</xdr:rowOff>
    </xdr:to>
    <xdr:sp macro="" textlink="">
      <xdr:nvSpPr>
        <xdr:cNvPr id="129" name="円/楕円 128"/>
        <xdr:cNvSpPr/>
      </xdr:nvSpPr>
      <xdr:spPr bwMode="auto">
        <a:xfrm>
          <a:off x="5600700" y="6533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110924</xdr:rowOff>
    </xdr:from>
    <xdr:ext cx="762000" cy="259045"/>
    <xdr:sp macro="" textlink="">
      <xdr:nvSpPr>
        <xdr:cNvPr id="130" name="人口1人当たり決算額の推移該当値テキスト445"/>
        <xdr:cNvSpPr txBox="1"/>
      </xdr:nvSpPr>
      <xdr:spPr>
        <a:xfrm>
          <a:off x="5740400" y="637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186934</xdr:rowOff>
    </xdr:from>
    <xdr:to>
      <xdr:col>4</xdr:col>
      <xdr:colOff>520700</xdr:colOff>
      <xdr:row>34</xdr:row>
      <xdr:rowOff>288534</xdr:rowOff>
    </xdr:to>
    <xdr:sp macro="" textlink="">
      <xdr:nvSpPr>
        <xdr:cNvPr id="131" name="円/楕円 130"/>
        <xdr:cNvSpPr/>
      </xdr:nvSpPr>
      <xdr:spPr bwMode="auto">
        <a:xfrm>
          <a:off x="4953000" y="645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298711</xdr:rowOff>
    </xdr:from>
    <xdr:ext cx="736600" cy="259045"/>
    <xdr:sp macro="" textlink="">
      <xdr:nvSpPr>
        <xdr:cNvPr id="132" name="テキスト ボックス 131"/>
        <xdr:cNvSpPr txBox="1"/>
      </xdr:nvSpPr>
      <xdr:spPr>
        <a:xfrm>
          <a:off x="4622800" y="622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42,656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181470</xdr:rowOff>
    </xdr:from>
    <xdr:to>
      <xdr:col>3</xdr:col>
      <xdr:colOff>955675</xdr:colOff>
      <xdr:row>34</xdr:row>
      <xdr:rowOff>283070</xdr:rowOff>
    </xdr:to>
    <xdr:sp macro="" textlink="">
      <xdr:nvSpPr>
        <xdr:cNvPr id="133" name="円/楕円 132"/>
        <xdr:cNvSpPr/>
      </xdr:nvSpPr>
      <xdr:spPr bwMode="auto">
        <a:xfrm>
          <a:off x="4254500" y="6448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293247</xdr:rowOff>
    </xdr:from>
    <xdr:ext cx="762000" cy="259045"/>
    <xdr:sp macro="" textlink="">
      <xdr:nvSpPr>
        <xdr:cNvPr id="134" name="テキスト ボックス 133"/>
        <xdr:cNvSpPr txBox="1"/>
      </xdr:nvSpPr>
      <xdr:spPr>
        <a:xfrm>
          <a:off x="3924300" y="62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157902</xdr:rowOff>
    </xdr:from>
    <xdr:to>
      <xdr:col>3</xdr:col>
      <xdr:colOff>257175</xdr:colOff>
      <xdr:row>34</xdr:row>
      <xdr:rowOff>259502</xdr:rowOff>
    </xdr:to>
    <xdr:sp macro="" textlink="">
      <xdr:nvSpPr>
        <xdr:cNvPr id="135" name="円/楕円 134"/>
        <xdr:cNvSpPr/>
      </xdr:nvSpPr>
      <xdr:spPr bwMode="auto">
        <a:xfrm>
          <a:off x="3556000" y="6425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269679</xdr:rowOff>
    </xdr:from>
    <xdr:ext cx="762000" cy="259045"/>
    <xdr:sp macro="" textlink="">
      <xdr:nvSpPr>
        <xdr:cNvPr id="136" name="テキスト ボックス 135"/>
        <xdr:cNvSpPr txBox="1"/>
      </xdr:nvSpPr>
      <xdr:spPr>
        <a:xfrm>
          <a:off x="3225800" y="619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74920</xdr:rowOff>
    </xdr:from>
    <xdr:to>
      <xdr:col>2</xdr:col>
      <xdr:colOff>692150</xdr:colOff>
      <xdr:row>34</xdr:row>
      <xdr:rowOff>176520</xdr:rowOff>
    </xdr:to>
    <xdr:sp macro="" textlink="">
      <xdr:nvSpPr>
        <xdr:cNvPr id="137" name="円/楕円 136"/>
        <xdr:cNvSpPr/>
      </xdr:nvSpPr>
      <xdr:spPr bwMode="auto">
        <a:xfrm>
          <a:off x="2857500" y="634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186697</xdr:rowOff>
    </xdr:from>
    <xdr:ext cx="762000" cy="259045"/>
    <xdr:sp macro="" textlink="">
      <xdr:nvSpPr>
        <xdr:cNvPr id="138" name="テキスト ボックス 137"/>
        <xdr:cNvSpPr txBox="1"/>
      </xdr:nvSpPr>
      <xdr:spPr>
        <a:xfrm>
          <a:off x="2527300" y="611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比率は，平成１６年度の市町村合併後は大型事業が続いたこと，また，補償金免除繰上償還を実施してきたことで，平成２１年度までは低く推移している。平成２２年度は繰上償還を行わなかったこと等で実質収支比率は高くなっている。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年度については，</a:t>
          </a:r>
          <a:r>
            <a:rPr lang="ja-JP" altLang="en-US" sz="1100" b="0" i="0" baseline="0">
              <a:solidFill>
                <a:schemeClr val="dk1"/>
              </a:solidFill>
              <a:effectLst/>
              <a:latin typeface="+mn-lt"/>
              <a:ea typeface="+mn-ea"/>
              <a:cs typeface="+mn-cs"/>
            </a:rPr>
            <a:t>実施収支が減少したことで，</a:t>
          </a:r>
          <a:r>
            <a:rPr lang="ja-JP" altLang="ja-JP" sz="1100" b="0" i="0" baseline="0">
              <a:solidFill>
                <a:schemeClr val="dk1"/>
              </a:solidFill>
              <a:effectLst/>
              <a:latin typeface="+mn-lt"/>
              <a:ea typeface="+mn-ea"/>
              <a:cs typeface="+mn-cs"/>
            </a:rPr>
            <a:t>前年度から</a:t>
          </a:r>
          <a:r>
            <a:rPr lang="ja-JP" altLang="en-US" sz="1100" b="0" i="0" baseline="0">
              <a:solidFill>
                <a:schemeClr val="dk1"/>
              </a:solidFill>
              <a:effectLst/>
              <a:latin typeface="+mn-lt"/>
              <a:ea typeface="+mn-ea"/>
              <a:cs typeface="+mn-cs"/>
            </a:rPr>
            <a:t>０．６８ポイント下回った</a:t>
          </a:r>
          <a:r>
            <a:rPr lang="ja-JP" altLang="ja-JP" sz="1100" b="0" i="0" baseline="0">
              <a:solidFill>
                <a:schemeClr val="dk1"/>
              </a:solidFill>
              <a:effectLst/>
              <a:latin typeface="+mn-lt"/>
              <a:ea typeface="+mn-ea"/>
              <a:cs typeface="+mn-cs"/>
            </a:rPr>
            <a:t>。</a:t>
          </a:r>
          <a:endParaRPr lang="ja-JP" altLang="ja-JP" sz="1100">
            <a:effectLst/>
          </a:endParaRPr>
        </a:p>
        <a:p>
          <a:pPr rtl="0"/>
          <a:r>
            <a:rPr lang="ja-JP" altLang="ja-JP" sz="1100" b="0" i="0" baseline="0">
              <a:solidFill>
                <a:schemeClr val="dk1"/>
              </a:solidFill>
              <a:effectLst/>
              <a:latin typeface="+mn-lt"/>
              <a:ea typeface="+mn-ea"/>
              <a:cs typeface="+mn-cs"/>
            </a:rPr>
            <a:t>　実質単年度収支比率は，平成２２年度をピークに減少傾向にあるが，</a:t>
          </a:r>
          <a:r>
            <a:rPr lang="ja-JP" altLang="en-US" sz="1100" b="0" i="0" baseline="0">
              <a:solidFill>
                <a:schemeClr val="dk1"/>
              </a:solidFill>
              <a:effectLst/>
              <a:latin typeface="+mn-lt"/>
              <a:ea typeface="+mn-ea"/>
              <a:cs typeface="+mn-cs"/>
            </a:rPr>
            <a:t>平成２５年度は，約１４億６千万円の繰上償還を行ったことで，比率を押し上げる要因となっている。</a:t>
          </a:r>
          <a:r>
            <a:rPr lang="ja-JP" altLang="ja-JP" sz="1100" b="0" i="0" baseline="0">
              <a:solidFill>
                <a:schemeClr val="dk1"/>
              </a:solidFill>
              <a:effectLst/>
              <a:latin typeface="+mn-lt"/>
              <a:ea typeface="+mn-ea"/>
              <a:cs typeface="+mn-cs"/>
            </a:rPr>
            <a:t>実質単年度収支額は黒字を維持している。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黒字額は一般会計については，平成２２年度をピークに減少傾向にある。病院事業会計については，平成２２年度まで減少していたが，平成２３年度から増加傾向にある。</a:t>
          </a:r>
          <a:endParaRPr lang="ja-JP" altLang="ja-JP" sz="1400">
            <a:effectLst/>
          </a:endParaRPr>
        </a:p>
        <a:p>
          <a:pPr rtl="0"/>
          <a:r>
            <a:rPr lang="ja-JP" altLang="ja-JP" sz="1400" b="0" i="0" baseline="0">
              <a:solidFill>
                <a:schemeClr val="dk1"/>
              </a:solidFill>
              <a:effectLst/>
              <a:latin typeface="+mn-lt"/>
              <a:ea typeface="+mn-ea"/>
              <a:cs typeface="+mn-cs"/>
            </a:rPr>
            <a:t>　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年度決算については，各会計とも実質赤字額はない。</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a:solidFill>
                <a:schemeClr val="dk1"/>
              </a:solidFill>
              <a:effectLst/>
              <a:latin typeface="+mn-lt"/>
              <a:ea typeface="+mn-ea"/>
              <a:cs typeface="+mn-cs"/>
            </a:rPr>
            <a:t>今後も，資金不足を起こさないよう，一定の基金を常に保つとともに，一般会計からの繰出し</a:t>
          </a:r>
          <a:r>
            <a:rPr lang="ja-JP" altLang="en-US" sz="1400" b="0" i="0">
              <a:solidFill>
                <a:schemeClr val="dk1"/>
              </a:solidFill>
              <a:effectLst/>
              <a:latin typeface="+mn-lt"/>
              <a:ea typeface="+mn-ea"/>
              <a:cs typeface="+mn-cs"/>
            </a:rPr>
            <a:t>の</a:t>
          </a:r>
          <a:r>
            <a:rPr lang="ja-JP" altLang="ja-JP" sz="1400" b="0" i="0">
              <a:solidFill>
                <a:schemeClr val="dk1"/>
              </a:solidFill>
              <a:effectLst/>
              <a:latin typeface="+mn-lt"/>
              <a:ea typeface="+mn-ea"/>
              <a:cs typeface="+mn-cs"/>
            </a:rPr>
            <a:t>多い会計においては，経営改善に努めていく。</a:t>
          </a:r>
          <a:endParaRPr lang="ja-JP" altLang="ja-JP" sz="1400">
            <a:effectLst/>
          </a:endParaRPr>
        </a:p>
        <a:p>
          <a:pPr rtl="0"/>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元利償還金等については，元利償還金が補償金免除繰上償還等を実施しているものの</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若干の増加傾向にある。</a:t>
          </a:r>
          <a:endParaRPr lang="ja-JP" altLang="ja-JP" sz="1400">
            <a:effectLst/>
          </a:endParaRPr>
        </a:p>
        <a:p>
          <a:pPr rtl="0"/>
          <a:r>
            <a:rPr lang="ja-JP" altLang="ja-JP" sz="1400" b="0" i="0" baseline="0">
              <a:solidFill>
                <a:schemeClr val="dk1"/>
              </a:solidFill>
              <a:effectLst/>
              <a:latin typeface="+mn-lt"/>
              <a:ea typeface="+mn-ea"/>
              <a:cs typeface="+mn-cs"/>
            </a:rPr>
            <a:t>　算入公債費等については，合併特例債等の元利償還開始などに伴い年々増加傾向にある。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平成２６年度で大型ハード事業が終了するため，</a:t>
          </a:r>
          <a:r>
            <a:rPr lang="ja-JP" altLang="ja-JP" sz="1400" b="0" i="0">
              <a:solidFill>
                <a:schemeClr val="dk1"/>
              </a:solidFill>
              <a:effectLst/>
              <a:latin typeface="+mn-lt"/>
              <a:ea typeface="+mn-ea"/>
              <a:cs typeface="+mn-cs"/>
            </a:rPr>
            <a:t>地方債の発行を抑制することにより，上昇を極力抑えるよう努める。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将来負担額については，補償金免除繰上償還の実施等により地方債の残高が減少している。また，公営企業債等繰入見込額</a:t>
          </a:r>
          <a:r>
            <a:rPr lang="ja-JP" altLang="en-US" sz="1400" b="0" i="0" baseline="0">
              <a:solidFill>
                <a:schemeClr val="dk1"/>
              </a:solidFill>
              <a:effectLst/>
              <a:latin typeface="+mn-lt"/>
              <a:ea typeface="+mn-ea"/>
              <a:cs typeface="+mn-cs"/>
            </a:rPr>
            <a:t>や</a:t>
          </a:r>
          <a:r>
            <a:rPr lang="ja-JP" altLang="ja-JP" sz="1400" b="0" i="0" baseline="0">
              <a:solidFill>
                <a:schemeClr val="dk1"/>
              </a:solidFill>
              <a:effectLst/>
              <a:latin typeface="+mn-lt"/>
              <a:ea typeface="+mn-ea"/>
              <a:cs typeface="+mn-cs"/>
            </a:rPr>
            <a:t>設立法人等の負債額等負担見込額</a:t>
          </a:r>
          <a:r>
            <a:rPr lang="ja-JP" altLang="en-US" sz="1400" b="0" i="0" baseline="0">
              <a:solidFill>
                <a:schemeClr val="dk1"/>
              </a:solidFill>
              <a:effectLst/>
              <a:latin typeface="+mn-lt"/>
              <a:ea typeface="+mn-ea"/>
              <a:cs typeface="+mn-cs"/>
            </a:rPr>
            <a:t>が年々減少し，比率を下げる</a:t>
          </a:r>
          <a:r>
            <a:rPr lang="ja-JP" altLang="ja-JP" sz="1400" b="0" i="0" baseline="0">
              <a:solidFill>
                <a:schemeClr val="dk1"/>
              </a:solidFill>
              <a:effectLst/>
              <a:latin typeface="+mn-lt"/>
              <a:ea typeface="+mn-ea"/>
              <a:cs typeface="+mn-cs"/>
            </a:rPr>
            <a:t>大きな要因</a:t>
          </a:r>
          <a:r>
            <a:rPr lang="ja-JP" altLang="en-US" sz="1400" b="0" i="0" baseline="0">
              <a:solidFill>
                <a:schemeClr val="dk1"/>
              </a:solidFill>
              <a:effectLst/>
              <a:latin typeface="+mn-lt"/>
              <a:ea typeface="+mn-ea"/>
              <a:cs typeface="+mn-cs"/>
            </a:rPr>
            <a:t>となっている</a:t>
          </a:r>
          <a:r>
            <a:rPr lang="ja-JP"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　充当可能財源等については，充当可能基金残高が増加し，基準財政需要額算入見込額も増加傾向にある。</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今後も新規発行地方債の抑制や交付税算入等の財政運営に有利な地方債の発行に努めるとともに、充当可能財源を確保することで比率の低下を図る。</a:t>
          </a:r>
          <a:endParaRPr lang="ja-JP" altLang="ja-JP" sz="1400">
            <a:effectLst/>
          </a:endParaRPr>
        </a:p>
        <a:p>
          <a:pPr rtl="0"/>
          <a:endParaRPr lang="en-US" altLang="ja-JP" sz="1400" b="0" i="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43726220</v>
      </c>
      <c r="BO4" s="379"/>
      <c r="BP4" s="379"/>
      <c r="BQ4" s="379"/>
      <c r="BR4" s="379"/>
      <c r="BS4" s="379"/>
      <c r="BT4" s="379"/>
      <c r="BU4" s="380"/>
      <c r="BV4" s="378">
        <v>39427293</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3.6</v>
      </c>
      <c r="CU4" s="554"/>
      <c r="CV4" s="554"/>
      <c r="CW4" s="554"/>
      <c r="CX4" s="554"/>
      <c r="CY4" s="554"/>
      <c r="CZ4" s="554"/>
      <c r="DA4" s="555"/>
      <c r="DB4" s="553">
        <v>4.3</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42460230</v>
      </c>
      <c r="BO5" s="384"/>
      <c r="BP5" s="384"/>
      <c r="BQ5" s="384"/>
      <c r="BR5" s="384"/>
      <c r="BS5" s="384"/>
      <c r="BT5" s="384"/>
      <c r="BU5" s="385"/>
      <c r="BV5" s="383">
        <v>38125479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91.1</v>
      </c>
      <c r="CU5" s="354"/>
      <c r="CV5" s="354"/>
      <c r="CW5" s="354"/>
      <c r="CX5" s="354"/>
      <c r="CY5" s="354"/>
      <c r="CZ5" s="354"/>
      <c r="DA5" s="355"/>
      <c r="DB5" s="353">
        <v>94</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1265990</v>
      </c>
      <c r="BO6" s="384"/>
      <c r="BP6" s="384"/>
      <c r="BQ6" s="384"/>
      <c r="BR6" s="384"/>
      <c r="BS6" s="384"/>
      <c r="BT6" s="384"/>
      <c r="BU6" s="385"/>
      <c r="BV6" s="383">
        <v>1301814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97</v>
      </c>
      <c r="CU6" s="528"/>
      <c r="CV6" s="528"/>
      <c r="CW6" s="528"/>
      <c r="CX6" s="528"/>
      <c r="CY6" s="528"/>
      <c r="CZ6" s="528"/>
      <c r="DA6" s="529"/>
      <c r="DB6" s="527">
        <v>100</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373372</v>
      </c>
      <c r="BO7" s="384"/>
      <c r="BP7" s="384"/>
      <c r="BQ7" s="384"/>
      <c r="BR7" s="384"/>
      <c r="BS7" s="384"/>
      <c r="BT7" s="384"/>
      <c r="BU7" s="385"/>
      <c r="BV7" s="383">
        <v>263913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24785413</v>
      </c>
      <c r="CU7" s="384"/>
      <c r="CV7" s="384"/>
      <c r="CW7" s="384"/>
      <c r="CX7" s="384"/>
      <c r="CY7" s="384"/>
      <c r="CZ7" s="384"/>
      <c r="DA7" s="385"/>
      <c r="DB7" s="383">
        <v>24232657</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892618</v>
      </c>
      <c r="BO8" s="384"/>
      <c r="BP8" s="384"/>
      <c r="BQ8" s="384"/>
      <c r="BR8" s="384"/>
      <c r="BS8" s="384"/>
      <c r="BT8" s="384"/>
      <c r="BU8" s="385"/>
      <c r="BV8" s="383">
        <v>1037901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0.33</v>
      </c>
      <c r="CU8" s="491"/>
      <c r="CV8" s="491"/>
      <c r="CW8" s="491"/>
      <c r="CX8" s="491"/>
      <c r="CY8" s="491"/>
      <c r="CZ8" s="491"/>
      <c r="DA8" s="492"/>
      <c r="DB8" s="490">
        <v>0.33</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56605</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-145283</v>
      </c>
      <c r="BO9" s="384"/>
      <c r="BP9" s="384"/>
      <c r="BQ9" s="384"/>
      <c r="BR9" s="384"/>
      <c r="BS9" s="384"/>
      <c r="BT9" s="384"/>
      <c r="BU9" s="385"/>
      <c r="BV9" s="383">
        <v>-41158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28.2</v>
      </c>
      <c r="CU9" s="354"/>
      <c r="CV9" s="354"/>
      <c r="CW9" s="354"/>
      <c r="CX9" s="354"/>
      <c r="CY9" s="354"/>
      <c r="CZ9" s="354"/>
      <c r="DA9" s="355"/>
      <c r="DB9" s="353">
        <v>25</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59314</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260777</v>
      </c>
      <c r="BO10" s="384"/>
      <c r="BP10" s="384"/>
      <c r="BQ10" s="384"/>
      <c r="BR10" s="384"/>
      <c r="BS10" s="384"/>
      <c r="BT10" s="384"/>
      <c r="BU10" s="385"/>
      <c r="BV10" s="383">
        <v>616190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v>1458802</v>
      </c>
      <c r="BO11" s="384"/>
      <c r="BP11" s="384"/>
      <c r="BQ11" s="384"/>
      <c r="BR11" s="384"/>
      <c r="BS11" s="384"/>
      <c r="BT11" s="384"/>
      <c r="BU11" s="385"/>
      <c r="BV11" s="383">
        <v>198541</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56095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55646</v>
      </c>
      <c r="S13" s="483"/>
      <c r="T13" s="483"/>
      <c r="U13" s="483"/>
      <c r="V13" s="484"/>
      <c r="W13" s="470" t="s">
        <v>123</v>
      </c>
      <c r="X13" s="396"/>
      <c r="Y13" s="396"/>
      <c r="Z13" s="396"/>
      <c r="AA13" s="396"/>
      <c r="AB13" s="397"/>
      <c r="AC13" s="359">
        <v>3376</v>
      </c>
      <c r="AD13" s="360"/>
      <c r="AE13" s="360"/>
      <c r="AF13" s="360"/>
      <c r="AG13" s="361"/>
      <c r="AH13" s="359">
        <v>4807</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1574296</v>
      </c>
      <c r="BO13" s="384"/>
      <c r="BP13" s="384"/>
      <c r="BQ13" s="384"/>
      <c r="BR13" s="384"/>
      <c r="BS13" s="384"/>
      <c r="BT13" s="384"/>
      <c r="BU13" s="385"/>
      <c r="BV13" s="383">
        <v>773573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12.6</v>
      </c>
      <c r="CU13" s="354"/>
      <c r="CV13" s="354"/>
      <c r="CW13" s="354"/>
      <c r="CX13" s="354"/>
      <c r="CY13" s="354"/>
      <c r="CZ13" s="354"/>
      <c r="DA13" s="355"/>
      <c r="DB13" s="353">
        <v>13.1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56487</v>
      </c>
      <c r="S14" s="483"/>
      <c r="T14" s="483"/>
      <c r="U14" s="483"/>
      <c r="V14" s="484"/>
      <c r="W14" s="485"/>
      <c r="X14" s="399"/>
      <c r="Y14" s="399"/>
      <c r="Z14" s="399"/>
      <c r="AA14" s="399"/>
      <c r="AB14" s="400"/>
      <c r="AC14" s="475">
        <v>12.8</v>
      </c>
      <c r="AD14" s="476"/>
      <c r="AE14" s="476"/>
      <c r="AF14" s="476"/>
      <c r="AG14" s="477"/>
      <c r="AH14" s="475">
        <v>15.7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49.6</v>
      </c>
      <c r="CU14" s="454"/>
      <c r="CV14" s="454"/>
      <c r="CW14" s="454"/>
      <c r="CX14" s="454"/>
      <c r="CY14" s="454"/>
      <c r="CZ14" s="454"/>
      <c r="DA14" s="455"/>
      <c r="DB14" s="486">
        <v>69.599999999999994</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56038</v>
      </c>
      <c r="S15" s="483"/>
      <c r="T15" s="483"/>
      <c r="U15" s="483"/>
      <c r="V15" s="484"/>
      <c r="W15" s="470" t="s">
        <v>129</v>
      </c>
      <c r="X15" s="396"/>
      <c r="Y15" s="396"/>
      <c r="Z15" s="396"/>
      <c r="AA15" s="396"/>
      <c r="AB15" s="397"/>
      <c r="AC15" s="359">
        <v>6144</v>
      </c>
      <c r="AD15" s="360"/>
      <c r="AE15" s="360"/>
      <c r="AF15" s="360"/>
      <c r="AG15" s="361"/>
      <c r="AH15" s="359">
        <v>7614</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5916408</v>
      </c>
      <c r="BO15" s="379"/>
      <c r="BP15" s="379"/>
      <c r="BQ15" s="379"/>
      <c r="BR15" s="379"/>
      <c r="BS15" s="379"/>
      <c r="BT15" s="379"/>
      <c r="BU15" s="380"/>
      <c r="BV15" s="378">
        <v>5762079</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23.3</v>
      </c>
      <c r="AD16" s="476"/>
      <c r="AE16" s="476"/>
      <c r="AF16" s="476"/>
      <c r="AG16" s="477"/>
      <c r="AH16" s="475">
        <v>24.9</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17818777</v>
      </c>
      <c r="BO16" s="384"/>
      <c r="BP16" s="384"/>
      <c r="BQ16" s="384"/>
      <c r="BR16" s="384"/>
      <c r="BS16" s="384"/>
      <c r="BT16" s="384"/>
      <c r="BU16" s="385"/>
      <c r="BV16" s="383">
        <v>17475778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16846</v>
      </c>
      <c r="AD17" s="360"/>
      <c r="AE17" s="360"/>
      <c r="AF17" s="360"/>
      <c r="AG17" s="361"/>
      <c r="AH17" s="359">
        <v>17639</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7585703</v>
      </c>
      <c r="BO17" s="384"/>
      <c r="BP17" s="384"/>
      <c r="BQ17" s="384"/>
      <c r="BR17" s="384"/>
      <c r="BS17" s="384"/>
      <c r="BT17" s="384"/>
      <c r="BU17" s="385"/>
      <c r="BV17" s="383">
        <v>7369581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138</v>
      </c>
      <c r="C18" s="444"/>
      <c r="D18" s="444"/>
      <c r="E18" s="445"/>
      <c r="F18" s="445"/>
      <c r="G18" s="445"/>
      <c r="H18" s="445"/>
      <c r="I18" s="445"/>
      <c r="J18" s="445"/>
      <c r="K18" s="445"/>
      <c r="L18" s="446">
        <v>778.19</v>
      </c>
      <c r="M18" s="446"/>
      <c r="N18" s="446"/>
      <c r="O18" s="446"/>
      <c r="P18" s="446"/>
      <c r="Q18" s="446"/>
      <c r="R18" s="447"/>
      <c r="S18" s="447"/>
      <c r="T18" s="447"/>
      <c r="U18" s="447"/>
      <c r="V18" s="448"/>
      <c r="W18" s="462"/>
      <c r="X18" s="463"/>
      <c r="Y18" s="463"/>
      <c r="Z18" s="463"/>
      <c r="AA18" s="463"/>
      <c r="AB18" s="471"/>
      <c r="AC18" s="347">
        <v>63.9</v>
      </c>
      <c r="AD18" s="348"/>
      <c r="AE18" s="348"/>
      <c r="AF18" s="348"/>
      <c r="AG18" s="449"/>
      <c r="AH18" s="347">
        <v>57.7</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22612663</v>
      </c>
      <c r="BO18" s="384"/>
      <c r="BP18" s="384"/>
      <c r="BQ18" s="384"/>
      <c r="BR18" s="384"/>
      <c r="BS18" s="384"/>
      <c r="BT18" s="384"/>
      <c r="BU18" s="385"/>
      <c r="BV18" s="383">
        <v>22969289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140</v>
      </c>
      <c r="C19" s="444"/>
      <c r="D19" s="444"/>
      <c r="E19" s="445"/>
      <c r="F19" s="445"/>
      <c r="G19" s="445"/>
      <c r="H19" s="445"/>
      <c r="I19" s="445"/>
      <c r="J19" s="445"/>
      <c r="K19" s="445"/>
      <c r="L19" s="451">
        <v>73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29138018</v>
      </c>
      <c r="BO19" s="384"/>
      <c r="BP19" s="384"/>
      <c r="BQ19" s="384"/>
      <c r="BR19" s="384"/>
      <c r="BS19" s="384"/>
      <c r="BT19" s="384"/>
      <c r="BU19" s="385"/>
      <c r="BV19" s="383">
        <v>28080013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142</v>
      </c>
      <c r="C20" s="444"/>
      <c r="D20" s="444"/>
      <c r="E20" s="445"/>
      <c r="F20" s="445"/>
      <c r="G20" s="445"/>
      <c r="H20" s="445"/>
      <c r="I20" s="445"/>
      <c r="J20" s="445"/>
      <c r="K20" s="445"/>
      <c r="L20" s="451">
        <v>21786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54380913</v>
      </c>
      <c r="BO23" s="384"/>
      <c r="BP23" s="384"/>
      <c r="BQ23" s="384"/>
      <c r="BR23" s="384"/>
      <c r="BS23" s="384"/>
      <c r="BT23" s="384"/>
      <c r="BU23" s="385"/>
      <c r="BV23" s="383">
        <v>55135340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4500</v>
      </c>
      <c r="R24" s="360"/>
      <c r="S24" s="360"/>
      <c r="T24" s="360"/>
      <c r="U24" s="360"/>
      <c r="V24" s="361"/>
      <c r="W24" s="425"/>
      <c r="X24" s="416"/>
      <c r="Y24" s="417"/>
      <c r="Z24" s="356" t="s">
        <v>152</v>
      </c>
      <c r="AA24" s="357"/>
      <c r="AB24" s="357"/>
      <c r="AC24" s="357"/>
      <c r="AD24" s="357"/>
      <c r="AE24" s="357"/>
      <c r="AF24" s="357"/>
      <c r="AG24" s="358"/>
      <c r="AH24" s="359">
        <v>504</v>
      </c>
      <c r="AI24" s="360"/>
      <c r="AJ24" s="360"/>
      <c r="AK24" s="360"/>
      <c r="AL24" s="361"/>
      <c r="AM24" s="359">
        <v>1755432</v>
      </c>
      <c r="AN24" s="360"/>
      <c r="AO24" s="360"/>
      <c r="AP24" s="360"/>
      <c r="AQ24" s="360"/>
      <c r="AR24" s="361"/>
      <c r="AS24" s="359">
        <v>3483</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37129583</v>
      </c>
      <c r="BO24" s="384"/>
      <c r="BP24" s="384"/>
      <c r="BQ24" s="384"/>
      <c r="BR24" s="384"/>
      <c r="BS24" s="384"/>
      <c r="BT24" s="384"/>
      <c r="BU24" s="385"/>
      <c r="BV24" s="383">
        <v>37955399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2</v>
      </c>
      <c r="M25" s="360"/>
      <c r="N25" s="360"/>
      <c r="O25" s="360"/>
      <c r="P25" s="361"/>
      <c r="Q25" s="359">
        <v>6570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427750</v>
      </c>
      <c r="BO25" s="379"/>
      <c r="BP25" s="379"/>
      <c r="BQ25" s="379"/>
      <c r="BR25" s="379"/>
      <c r="BS25" s="379"/>
      <c r="BT25" s="379"/>
      <c r="BU25" s="380"/>
      <c r="BV25" s="378">
        <v>509448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6016</v>
      </c>
      <c r="R26" s="360"/>
      <c r="S26" s="360"/>
      <c r="T26" s="360"/>
      <c r="U26" s="360"/>
      <c r="V26" s="361"/>
      <c r="W26" s="425"/>
      <c r="X26" s="416"/>
      <c r="Y26" s="417"/>
      <c r="Z26" s="356" t="s">
        <v>158</v>
      </c>
      <c r="AA26" s="436"/>
      <c r="AB26" s="436"/>
      <c r="AC26" s="436"/>
      <c r="AD26" s="436"/>
      <c r="AE26" s="436"/>
      <c r="AF26" s="436"/>
      <c r="AG26" s="437"/>
      <c r="AH26" s="359">
        <v>28</v>
      </c>
      <c r="AI26" s="360"/>
      <c r="AJ26" s="360"/>
      <c r="AK26" s="360"/>
      <c r="AL26" s="361"/>
      <c r="AM26" s="359">
        <v>104216</v>
      </c>
      <c r="AN26" s="360"/>
      <c r="AO26" s="360"/>
      <c r="AP26" s="360"/>
      <c r="AQ26" s="360"/>
      <c r="AR26" s="361"/>
      <c r="AS26" s="359">
        <v>3722</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4540</v>
      </c>
      <c r="R27" s="360"/>
      <c r="S27" s="360"/>
      <c r="T27" s="360"/>
      <c r="U27" s="360"/>
      <c r="V27" s="361"/>
      <c r="W27" s="425"/>
      <c r="X27" s="416"/>
      <c r="Y27" s="417"/>
      <c r="Z27" s="356" t="s">
        <v>161</v>
      </c>
      <c r="AA27" s="357"/>
      <c r="AB27" s="357"/>
      <c r="AC27" s="357"/>
      <c r="AD27" s="357"/>
      <c r="AE27" s="357"/>
      <c r="AF27" s="357"/>
      <c r="AG27" s="358"/>
      <c r="AH27" s="359">
        <v>9</v>
      </c>
      <c r="AI27" s="360"/>
      <c r="AJ27" s="360"/>
      <c r="AK27" s="360"/>
      <c r="AL27" s="361"/>
      <c r="AM27" s="359">
        <v>36270</v>
      </c>
      <c r="AN27" s="360"/>
      <c r="AO27" s="360"/>
      <c r="AP27" s="360"/>
      <c r="AQ27" s="360"/>
      <c r="AR27" s="361"/>
      <c r="AS27" s="359">
        <v>4030</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657523</v>
      </c>
      <c r="BO27" s="387"/>
      <c r="BP27" s="387"/>
      <c r="BQ27" s="387"/>
      <c r="BR27" s="387"/>
      <c r="BS27" s="387"/>
      <c r="BT27" s="387"/>
      <c r="BU27" s="388"/>
      <c r="BV27" s="386">
        <v>657449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4070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4121746</v>
      </c>
      <c r="BO28" s="379"/>
      <c r="BP28" s="379"/>
      <c r="BQ28" s="379"/>
      <c r="BR28" s="379"/>
      <c r="BS28" s="379"/>
      <c r="BT28" s="379"/>
      <c r="BU28" s="380"/>
      <c r="BV28" s="378">
        <v>3860969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24</v>
      </c>
      <c r="M29" s="360"/>
      <c r="N29" s="360"/>
      <c r="O29" s="360"/>
      <c r="P29" s="361"/>
      <c r="Q29" s="359">
        <v>3710</v>
      </c>
      <c r="R29" s="360"/>
      <c r="S29" s="360"/>
      <c r="T29" s="360"/>
      <c r="U29" s="360"/>
      <c r="V29" s="361"/>
      <c r="W29" s="425"/>
      <c r="X29" s="416"/>
      <c r="Y29" s="417"/>
      <c r="Z29" s="356" t="s">
        <v>168</v>
      </c>
      <c r="AA29" s="357"/>
      <c r="AB29" s="357"/>
      <c r="AC29" s="357"/>
      <c r="AD29" s="357"/>
      <c r="AE29" s="357"/>
      <c r="AF29" s="357"/>
      <c r="AG29" s="358"/>
      <c r="AH29" s="359">
        <v>513</v>
      </c>
      <c r="AI29" s="360"/>
      <c r="AJ29" s="360"/>
      <c r="AK29" s="360"/>
      <c r="AL29" s="361"/>
      <c r="AM29" s="359">
        <v>1791702</v>
      </c>
      <c r="AN29" s="360"/>
      <c r="AO29" s="360"/>
      <c r="AP29" s="360"/>
      <c r="AQ29" s="360"/>
      <c r="AR29" s="361"/>
      <c r="AS29" s="359">
        <v>3493</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520048</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10924174</v>
      </c>
      <c r="BO30" s="387"/>
      <c r="BP30" s="387"/>
      <c r="BQ30" s="387"/>
      <c r="BR30" s="387"/>
      <c r="BS30" s="387"/>
      <c r="BT30" s="387"/>
      <c r="BU30" s="388"/>
      <c r="BV30" s="386">
        <v>9875281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備北地区消防組合（一般会計）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三次市開発公社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広島県後期高齢者医療広域連合（一般会計）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三次国際交流協会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農業集落排水事業特別会計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広島県後期高齢者医療広域連合（特別会計）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三次市観光協会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広島三次ワイナリー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19</v>
      </c>
      <c r="CP38" s="343"/>
      <c r="CQ38" s="342" t="str">
        <f>IF('各会計、関係団体の財政状況及び健全化判断比率'!BS11="","",'各会計、関係団体の財政状況及び健全化判断比率'!BS11)</f>
        <v>君田トエンティワン</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20</v>
      </c>
      <c r="CP39" s="343"/>
      <c r="CQ39" s="342" t="str">
        <f>IF('各会計、関係団体の財政状況及び健全化判断比率'!BS12="","",'各会計、関係団体の財政状況及び健全化判断比率'!BS12)</f>
        <v>布野特産センター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21</v>
      </c>
      <c r="CP40" s="343"/>
      <c r="CQ40" s="342" t="str">
        <f>IF('各会計、関係団体の財政状況及び健全化判断比率'!BS13="","",'各会計、関係団体の財政状況及び健全化判断比率'!BS13)</f>
        <v>吉舎食品</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22</v>
      </c>
      <c r="CP41" s="343"/>
      <c r="CQ41" s="342" t="str">
        <f>IF('各会計、関係団体の財政状況及び健全化判断比率'!BS14="","",'各会計、関係団体の財政状況及び健全化判断比率'!BS14)</f>
        <v>奥田元宋・小由女美術館</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23</v>
      </c>
      <c r="CP42" s="343"/>
      <c r="CQ42" s="342" t="str">
        <f>IF('各会計、関係団体の財政状況及び健全化判断比率'!BS15="","",'各会計、関係団体の財政状況及び健全化判断比率'!BS15)</f>
        <v>三次ケーブルビジョン</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24</v>
      </c>
      <c r="CP43" s="343"/>
      <c r="CQ43" s="342" t="str">
        <f>IF('各会計、関係団体の財政状況及び健全化判断比率'!BS16="","",'各会計、関係団体の財政状況及び健全化判断比率'!BS16)</f>
        <v>みわ３７５</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79" t="s">
        <v>24</v>
      </c>
      <c r="C41" s="1180"/>
      <c r="D41" s="81"/>
      <c r="E41" s="1181" t="s">
        <v>25</v>
      </c>
      <c r="F41" s="1181"/>
      <c r="G41" s="1181"/>
      <c r="H41" s="1182"/>
      <c r="I41" s="82">
        <v>62451</v>
      </c>
      <c r="J41" s="83">
        <v>61953</v>
      </c>
      <c r="K41" s="83">
        <v>61567</v>
      </c>
      <c r="L41" s="83">
        <v>60451</v>
      </c>
      <c r="M41" s="84">
        <v>59691</v>
      </c>
    </row>
    <row r="42" spans="2:13" ht="27.75" customHeight="1" x14ac:dyDescent="0.15">
      <c r="B42" s="1169"/>
      <c r="C42" s="1170"/>
      <c r="D42" s="85"/>
      <c r="E42" s="1173" t="s">
        <v>26</v>
      </c>
      <c r="F42" s="1173"/>
      <c r="G42" s="1173"/>
      <c r="H42" s="1174"/>
      <c r="I42" s="86">
        <v>638</v>
      </c>
      <c r="J42" s="87">
        <v>558</v>
      </c>
      <c r="K42" s="87">
        <v>480</v>
      </c>
      <c r="L42" s="87">
        <v>415</v>
      </c>
      <c r="M42" s="88">
        <v>359</v>
      </c>
    </row>
    <row r="43" spans="2:13" ht="27.75" customHeight="1" x14ac:dyDescent="0.15">
      <c r="B43" s="1169"/>
      <c r="C43" s="1170"/>
      <c r="D43" s="85"/>
      <c r="E43" s="1173" t="s">
        <v>27</v>
      </c>
      <c r="F43" s="1173"/>
      <c r="G43" s="1173"/>
      <c r="H43" s="1174"/>
      <c r="I43" s="86">
        <v>18743</v>
      </c>
      <c r="J43" s="87">
        <v>17082</v>
      </c>
      <c r="K43" s="87">
        <v>15555</v>
      </c>
      <c r="L43" s="87">
        <v>13920</v>
      </c>
      <c r="M43" s="88">
        <v>13701</v>
      </c>
    </row>
    <row r="44" spans="2:13" ht="27.75" customHeight="1" x14ac:dyDescent="0.15">
      <c r="B44" s="1169"/>
      <c r="C44" s="1170"/>
      <c r="D44" s="85"/>
      <c r="E44" s="1173" t="s">
        <v>28</v>
      </c>
      <c r="F44" s="1173"/>
      <c r="G44" s="1173"/>
      <c r="H44" s="1174"/>
      <c r="I44" s="86">
        <v>63</v>
      </c>
      <c r="J44" s="87">
        <v>57</v>
      </c>
      <c r="K44" s="87">
        <v>51</v>
      </c>
      <c r="L44" s="87">
        <v>45</v>
      </c>
      <c r="M44" s="88">
        <v>41</v>
      </c>
    </row>
    <row r="45" spans="2:13" ht="27.75" customHeight="1" x14ac:dyDescent="0.15">
      <c r="B45" s="1169"/>
      <c r="C45" s="1170"/>
      <c r="D45" s="85"/>
      <c r="E45" s="1173" t="s">
        <v>29</v>
      </c>
      <c r="F45" s="1173"/>
      <c r="G45" s="1173"/>
      <c r="H45" s="1174"/>
      <c r="I45" s="86">
        <v>6809</v>
      </c>
      <c r="J45" s="87">
        <v>6819</v>
      </c>
      <c r="K45" s="87">
        <v>6744</v>
      </c>
      <c r="L45" s="87">
        <v>6447</v>
      </c>
      <c r="M45" s="88">
        <v>6735</v>
      </c>
    </row>
    <row r="46" spans="2:13" ht="27.75" customHeight="1" x14ac:dyDescent="0.15">
      <c r="B46" s="1169"/>
      <c r="C46" s="1170"/>
      <c r="D46" s="85"/>
      <c r="E46" s="1173" t="s">
        <v>30</v>
      </c>
      <c r="F46" s="1173"/>
      <c r="G46" s="1173"/>
      <c r="H46" s="1174"/>
      <c r="I46" s="86">
        <v>1862</v>
      </c>
      <c r="J46" s="87">
        <v>1886</v>
      </c>
      <c r="K46" s="87">
        <v>987</v>
      </c>
      <c r="L46" s="87">
        <v>8</v>
      </c>
      <c r="M46" s="88">
        <v>6</v>
      </c>
    </row>
    <row r="47" spans="2:13" ht="27.75" customHeight="1" x14ac:dyDescent="0.15">
      <c r="B47" s="1169"/>
      <c r="C47" s="1170"/>
      <c r="D47" s="85"/>
      <c r="E47" s="1173" t="s">
        <v>31</v>
      </c>
      <c r="F47" s="1173"/>
      <c r="G47" s="1173"/>
      <c r="H47" s="1174"/>
      <c r="I47" s="86" t="s">
        <v>477</v>
      </c>
      <c r="J47" s="87" t="s">
        <v>477</v>
      </c>
      <c r="K47" s="87" t="s">
        <v>477</v>
      </c>
      <c r="L47" s="87" t="s">
        <v>477</v>
      </c>
      <c r="M47" s="88" t="s">
        <v>477</v>
      </c>
    </row>
    <row r="48" spans="2:13" ht="27.75" customHeight="1" x14ac:dyDescent="0.15">
      <c r="B48" s="1171"/>
      <c r="C48" s="1172"/>
      <c r="D48" s="85"/>
      <c r="E48" s="1173" t="s">
        <v>32</v>
      </c>
      <c r="F48" s="1173"/>
      <c r="G48" s="1173"/>
      <c r="H48" s="1174"/>
      <c r="I48" s="86" t="s">
        <v>477</v>
      </c>
      <c r="J48" s="87" t="s">
        <v>477</v>
      </c>
      <c r="K48" s="87" t="s">
        <v>477</v>
      </c>
      <c r="L48" s="87" t="s">
        <v>477</v>
      </c>
      <c r="M48" s="88" t="s">
        <v>477</v>
      </c>
    </row>
    <row r="49" spans="2:13" ht="27.75" customHeight="1" x14ac:dyDescent="0.15">
      <c r="B49" s="1167" t="s">
        <v>33</v>
      </c>
      <c r="C49" s="1168"/>
      <c r="D49" s="89"/>
      <c r="E49" s="1173" t="s">
        <v>34</v>
      </c>
      <c r="F49" s="1173"/>
      <c r="G49" s="1173"/>
      <c r="H49" s="1174"/>
      <c r="I49" s="86">
        <v>7631</v>
      </c>
      <c r="J49" s="87">
        <v>8855</v>
      </c>
      <c r="K49" s="87">
        <v>10292</v>
      </c>
      <c r="L49" s="87">
        <v>10882</v>
      </c>
      <c r="M49" s="88">
        <v>12936</v>
      </c>
    </row>
    <row r="50" spans="2:13" ht="27.75" customHeight="1" x14ac:dyDescent="0.15">
      <c r="B50" s="1169"/>
      <c r="C50" s="1170"/>
      <c r="D50" s="85"/>
      <c r="E50" s="1173" t="s">
        <v>35</v>
      </c>
      <c r="F50" s="1173"/>
      <c r="G50" s="1173"/>
      <c r="H50" s="1174"/>
      <c r="I50" s="86">
        <v>5076</v>
      </c>
      <c r="J50" s="87">
        <v>5077</v>
      </c>
      <c r="K50" s="87">
        <v>4843</v>
      </c>
      <c r="L50" s="87">
        <v>4806</v>
      </c>
      <c r="M50" s="88">
        <v>4318</v>
      </c>
    </row>
    <row r="51" spans="2:13" ht="27.75" customHeight="1" x14ac:dyDescent="0.15">
      <c r="B51" s="1171"/>
      <c r="C51" s="1172"/>
      <c r="D51" s="85"/>
      <c r="E51" s="1173" t="s">
        <v>36</v>
      </c>
      <c r="F51" s="1173"/>
      <c r="G51" s="1173"/>
      <c r="H51" s="1174"/>
      <c r="I51" s="86">
        <v>52116</v>
      </c>
      <c r="J51" s="87">
        <v>52630</v>
      </c>
      <c r="K51" s="87">
        <v>52802</v>
      </c>
      <c r="L51" s="87">
        <v>52797</v>
      </c>
      <c r="M51" s="88">
        <v>53967</v>
      </c>
    </row>
    <row r="52" spans="2:13" ht="27.75" customHeight="1" thickBot="1" x14ac:dyDescent="0.2">
      <c r="B52" s="1175" t="s">
        <v>21</v>
      </c>
      <c r="C52" s="1176"/>
      <c r="D52" s="90"/>
      <c r="E52" s="1177" t="s">
        <v>37</v>
      </c>
      <c r="F52" s="1177"/>
      <c r="G52" s="1177"/>
      <c r="H52" s="1178"/>
      <c r="I52" s="91">
        <v>25744</v>
      </c>
      <c r="J52" s="92">
        <v>21792</v>
      </c>
      <c r="K52" s="92">
        <v>17448</v>
      </c>
      <c r="L52" s="92">
        <v>12802</v>
      </c>
      <c r="M52" s="93">
        <v>9310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162488</v>
      </c>
      <c r="E3" s="116"/>
      <c r="F3" s="117">
        <v>58009</v>
      </c>
      <c r="G3" s="118"/>
      <c r="H3" s="119"/>
    </row>
    <row r="4" spans="1:8" x14ac:dyDescent="0.15">
      <c r="A4" s="120"/>
      <c r="B4" s="121"/>
      <c r="C4" s="122"/>
      <c r="D4" s="123">
        <v>123005</v>
      </c>
      <c r="E4" s="124"/>
      <c r="F4" s="125">
        <v>32190</v>
      </c>
      <c r="G4" s="126"/>
      <c r="H4" s="127"/>
    </row>
    <row r="5" spans="1:8" x14ac:dyDescent="0.15">
      <c r="A5" s="108" t="s">
        <v>511</v>
      </c>
      <c r="B5" s="113"/>
      <c r="C5" s="114"/>
      <c r="D5" s="115">
        <v>117969</v>
      </c>
      <c r="E5" s="116"/>
      <c r="F5" s="117">
        <v>61882</v>
      </c>
      <c r="G5" s="118"/>
      <c r="H5" s="119"/>
    </row>
    <row r="6" spans="1:8" x14ac:dyDescent="0.15">
      <c r="A6" s="120"/>
      <c r="B6" s="121"/>
      <c r="C6" s="122"/>
      <c r="D6" s="123">
        <v>88405</v>
      </c>
      <c r="E6" s="124"/>
      <c r="F6" s="125">
        <v>32175</v>
      </c>
      <c r="G6" s="126"/>
      <c r="H6" s="127"/>
    </row>
    <row r="7" spans="1:8" x14ac:dyDescent="0.15">
      <c r="A7" s="108" t="s">
        <v>512</v>
      </c>
      <c r="B7" s="113"/>
      <c r="C7" s="114"/>
      <c r="D7" s="115">
        <v>123116</v>
      </c>
      <c r="E7" s="116"/>
      <c r="F7" s="117">
        <v>47569</v>
      </c>
      <c r="G7" s="118"/>
      <c r="H7" s="119"/>
    </row>
    <row r="8" spans="1:8" x14ac:dyDescent="0.15">
      <c r="A8" s="120"/>
      <c r="B8" s="121"/>
      <c r="C8" s="122"/>
      <c r="D8" s="123">
        <v>86503</v>
      </c>
      <c r="E8" s="124"/>
      <c r="F8" s="125">
        <v>26255</v>
      </c>
      <c r="G8" s="126"/>
      <c r="H8" s="127"/>
    </row>
    <row r="9" spans="1:8" x14ac:dyDescent="0.15">
      <c r="A9" s="108" t="s">
        <v>513</v>
      </c>
      <c r="B9" s="113"/>
      <c r="C9" s="114"/>
      <c r="D9" s="115">
        <v>110944</v>
      </c>
      <c r="E9" s="116"/>
      <c r="F9" s="117">
        <v>50880</v>
      </c>
      <c r="G9" s="118"/>
      <c r="H9" s="119"/>
    </row>
    <row r="10" spans="1:8" x14ac:dyDescent="0.15">
      <c r="A10" s="120"/>
      <c r="B10" s="121"/>
      <c r="C10" s="122"/>
      <c r="D10" s="123">
        <v>48621</v>
      </c>
      <c r="E10" s="124"/>
      <c r="F10" s="125">
        <v>26879</v>
      </c>
      <c r="G10" s="126"/>
      <c r="H10" s="127"/>
    </row>
    <row r="11" spans="1:8" x14ac:dyDescent="0.15">
      <c r="A11" s="108" t="s">
        <v>514</v>
      </c>
      <c r="B11" s="113"/>
      <c r="C11" s="114"/>
      <c r="D11" s="115">
        <v>166760</v>
      </c>
      <c r="E11" s="116"/>
      <c r="F11" s="117">
        <v>63956</v>
      </c>
      <c r="G11" s="118"/>
      <c r="H11" s="119"/>
    </row>
    <row r="12" spans="1:8" x14ac:dyDescent="0.15">
      <c r="A12" s="120"/>
      <c r="B12" s="121"/>
      <c r="C12" s="128"/>
      <c r="D12" s="123">
        <v>74709</v>
      </c>
      <c r="E12" s="124"/>
      <c r="F12" s="125">
        <v>29239</v>
      </c>
      <c r="G12" s="126"/>
      <c r="H12" s="127"/>
    </row>
    <row r="13" spans="1:8" x14ac:dyDescent="0.15">
      <c r="A13" s="108"/>
      <c r="B13" s="113"/>
      <c r="C13" s="129"/>
      <c r="D13" s="130">
        <v>136255</v>
      </c>
      <c r="E13" s="131"/>
      <c r="F13" s="132">
        <v>56459</v>
      </c>
      <c r="G13" s="133"/>
      <c r="H13" s="119"/>
    </row>
    <row r="14" spans="1:8" x14ac:dyDescent="0.15">
      <c r="A14" s="120"/>
      <c r="B14" s="121"/>
      <c r="C14" s="122"/>
      <c r="D14" s="123">
        <v>84249</v>
      </c>
      <c r="E14" s="124"/>
      <c r="F14" s="125">
        <v>29348</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2.25</v>
      </c>
      <c r="C19" s="134">
        <f>ROUND(VALUE(SUBSTITUTE(実質収支比率等に係る経年分析!G$48,"▲","-")),2)</f>
        <v>4.8600000000000003</v>
      </c>
      <c r="D19" s="134">
        <f>ROUND(VALUE(SUBSTITUTE(実質収支比率等に係る経年分析!H$48,"▲","-")),2)</f>
        <v>4.38</v>
      </c>
      <c r="E19" s="134">
        <f>ROUND(VALUE(SUBSTITUTE(実質収支比率等に係る経年分析!I$48,"▲","-")),2)</f>
        <v>4.28</v>
      </c>
      <c r="F19" s="134">
        <f>ROUND(VALUE(SUBSTITUTE(実質収支比率等に係る経年分析!J$48,"▲","-")),2)</f>
        <v>3.6</v>
      </c>
    </row>
    <row r="20" spans="1:11" x14ac:dyDescent="0.15">
      <c r="A20" s="134" t="s">
        <v>42</v>
      </c>
      <c r="B20" s="134">
        <f>ROUND(VALUE(SUBSTITUTE(実質収支比率等に係る経年分析!F$47,"▲","-")),2)</f>
        <v>8.82</v>
      </c>
      <c r="C20" s="134">
        <f>ROUND(VALUE(SUBSTITUTE(実質収支比率等に係る経年分析!G$47,"▲","-")),2)</f>
        <v>9.92</v>
      </c>
      <c r="D20" s="134">
        <f>ROUND(VALUE(SUBSTITUTE(実質収支比率等に係る経年分析!H$47,"▲","-")),2)</f>
        <v>13.18</v>
      </c>
      <c r="E20" s="134">
        <f>ROUND(VALUE(SUBSTITUTE(実質収支比率等に係る経年分析!I$47,"▲","-")),2)</f>
        <v>15.93</v>
      </c>
      <c r="F20" s="134">
        <f>ROUND(VALUE(SUBSTITUTE(実質収支比率等に係る経年分析!J$47,"▲","-")),2)</f>
        <v>16.63</v>
      </c>
    </row>
    <row r="21" spans="1:11" x14ac:dyDescent="0.15">
      <c r="A21" s="134" t="s">
        <v>43</v>
      </c>
      <c r="B21" s="134">
        <f>IF(ISNUMBER(VALUE(SUBSTITUTE(実質収支比率等に係る経年分析!F$49,"▲","-"))),ROUND(VALUE(SUBSTITUTE(実質収支比率等に係る経年分析!F$49,"▲","-")),2),NA())</f>
        <v>3.64</v>
      </c>
      <c r="C21" s="134">
        <f>IF(ISNUMBER(VALUE(SUBSTITUTE(実質収支比率等に係る経年分析!G$49,"▲","-"))),ROUND(VALUE(SUBSTITUTE(実質収支比率等に係る経年分析!G$49,"▲","-")),2),NA())</f>
        <v>4.1900000000000004</v>
      </c>
      <c r="D21" s="134">
        <f>IF(ISNUMBER(VALUE(SUBSTITUTE(実質収支比率等に係る経年分析!H$49,"▲","-"))),ROUND(VALUE(SUBSTITUTE(実質収支比率等に係る経年分析!H$49,"▲","-")),2),NA())</f>
        <v>3.73</v>
      </c>
      <c r="E21" s="134">
        <f>IF(ISNUMBER(VALUE(SUBSTITUTE(実質収支比率等に係る経年分析!I$49,"▲","-"))),ROUND(VALUE(SUBSTITUTE(実質収支比率等に係る経年分析!I$49,"▲","-")),2),NA())</f>
        <v>3.19</v>
      </c>
      <c r="F21" s="134">
        <f>IF(ISNUMBER(VALUE(SUBSTITUTE(実質収支比率等に係る経年分析!J$49,"▲","-"))),ROUND(VALUE(SUBSTITUTE(実質収支比率等に係る経年分析!J$49,"▲","-")),2),NA())</f>
        <v>6.35</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4.8600000000000003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5.97</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17.61</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6084</v>
      </c>
      <c r="E42" s="136"/>
      <c r="F42" s="136"/>
      <c r="G42" s="136">
        <f>'実質公債費比率（分子）の構造'!L$52</f>
        <v>6270</v>
      </c>
      <c r="H42" s="136"/>
      <c r="I42" s="136"/>
      <c r="J42" s="136">
        <f>'実質公債費比率（分子）の構造'!M$52</f>
        <v>6323</v>
      </c>
      <c r="K42" s="136"/>
      <c r="L42" s="136"/>
      <c r="M42" s="136">
        <f>'実質公債費比率（分子）の構造'!N$52</f>
        <v>6269</v>
      </c>
      <c r="N42" s="136"/>
      <c r="O42" s="136"/>
      <c r="P42" s="136">
        <f>'実質公債費比率（分子）の構造'!O$52</f>
        <v>6481</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123</v>
      </c>
      <c r="C44" s="136"/>
      <c r="D44" s="136"/>
      <c r="E44" s="136">
        <f>'実質公債費比率（分子）の構造'!L$50</f>
        <v>114</v>
      </c>
      <c r="F44" s="136"/>
      <c r="G44" s="136"/>
      <c r="H44" s="136">
        <f>'実質公債費比率（分子）の構造'!M$50</f>
        <v>106</v>
      </c>
      <c r="I44" s="136"/>
      <c r="J44" s="136"/>
      <c r="K44" s="136">
        <f>'実質公債費比率（分子）の構造'!N$50</f>
        <v>88</v>
      </c>
      <c r="L44" s="136"/>
      <c r="M44" s="136"/>
      <c r="N44" s="136">
        <f>'実質公債費比率（分子）の構造'!O$50</f>
        <v>77</v>
      </c>
      <c r="O44" s="136"/>
      <c r="P44" s="136"/>
    </row>
    <row r="45" spans="1:16" x14ac:dyDescent="0.15">
      <c r="A45" s="136" t="s">
        <v>53</v>
      </c>
      <c r="B45" s="136">
        <f>'実質公債費比率（分子）の構造'!K$49</f>
        <v>15</v>
      </c>
      <c r="C45" s="136"/>
      <c r="D45" s="136"/>
      <c r="E45" s="136">
        <f>'実質公債費比率（分子）の構造'!L$49</f>
        <v>7</v>
      </c>
      <c r="F45" s="136"/>
      <c r="G45" s="136"/>
      <c r="H45" s="136">
        <f>'実質公債費比率（分子）の構造'!M$49</f>
        <v>7</v>
      </c>
      <c r="I45" s="136"/>
      <c r="J45" s="136"/>
      <c r="K45" s="136">
        <f>'実質公債費比率（分子）の構造'!N$49</f>
        <v>7</v>
      </c>
      <c r="L45" s="136"/>
      <c r="M45" s="136"/>
      <c r="N45" s="136">
        <f>'実質公債費比率（分子）の構造'!O$49</f>
        <v>7</v>
      </c>
      <c r="O45" s="136"/>
      <c r="P45" s="136"/>
    </row>
    <row r="46" spans="1:16" x14ac:dyDescent="0.15">
      <c r="A46" s="136" t="s">
        <v>54</v>
      </c>
      <c r="B46" s="136">
        <f>'実質公債費比率（分子）の構造'!K$48</f>
        <v>1289</v>
      </c>
      <c r="C46" s="136"/>
      <c r="D46" s="136"/>
      <c r="E46" s="136">
        <f>'実質公債費比率（分子）の構造'!L$48</f>
        <v>1082</v>
      </c>
      <c r="F46" s="136"/>
      <c r="G46" s="136"/>
      <c r="H46" s="136">
        <f>'実質公債費比率（分子）の構造'!M$48</f>
        <v>969</v>
      </c>
      <c r="I46" s="136"/>
      <c r="J46" s="136"/>
      <c r="K46" s="136">
        <f>'実質公債費比率（分子）の構造'!N$48</f>
        <v>1024</v>
      </c>
      <c r="L46" s="136"/>
      <c r="M46" s="136"/>
      <c r="N46" s="136">
        <f>'実質公債費比率（分子）の構造'!O$48</f>
        <v>1069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7407</v>
      </c>
      <c r="C49" s="136"/>
      <c r="D49" s="136"/>
      <c r="E49" s="136">
        <f>'実質公債費比率（分子）の構造'!L$45</f>
        <v>7585</v>
      </c>
      <c r="F49" s="136"/>
      <c r="G49" s="136"/>
      <c r="H49" s="136">
        <f>'実質公債費比率（分子）の構造'!M$45</f>
        <v>7673</v>
      </c>
      <c r="I49" s="136"/>
      <c r="J49" s="136"/>
      <c r="K49" s="136">
        <f>'実質公債費比率（分子）の構造'!N$45</f>
        <v>7559</v>
      </c>
      <c r="L49" s="136"/>
      <c r="M49" s="136"/>
      <c r="N49" s="136">
        <f>'実質公債費比率（分子）の構造'!O$45</f>
        <v>7528</v>
      </c>
      <c r="O49" s="136"/>
      <c r="P49" s="136"/>
    </row>
    <row r="50" spans="1:16" x14ac:dyDescent="0.15">
      <c r="A50" s="136" t="s">
        <v>58</v>
      </c>
      <c r="B50" s="136" t="e">
        <f>NA()</f>
        <v>#N/A</v>
      </c>
      <c r="C50" s="136">
        <f>IF(ISNUMBER('実質公債費比率（分子）の構造'!K$53),'実質公債費比率（分子）の構造'!K$53,NA())</f>
        <v>2750</v>
      </c>
      <c r="D50" s="136" t="e">
        <f>NA()</f>
        <v>#N/A</v>
      </c>
      <c r="E50" s="136" t="e">
        <f>NA()</f>
        <v>#N/A</v>
      </c>
      <c r="F50" s="136">
        <f>IF(ISNUMBER('実質公債費比率（分子）の構造'!L$53),'実質公債費比率（分子）の構造'!L$53,NA())</f>
        <v>2518</v>
      </c>
      <c r="G50" s="136" t="e">
        <f>NA()</f>
        <v>#N/A</v>
      </c>
      <c r="H50" s="136" t="e">
        <f>NA()</f>
        <v>#N/A</v>
      </c>
      <c r="I50" s="136">
        <f>IF(ISNUMBER('実質公債費比率（分子）の構造'!M$53),'実質公債費比率（分子）の構造'!M$53,NA())</f>
        <v>2432</v>
      </c>
      <c r="J50" s="136" t="e">
        <f>NA()</f>
        <v>#N/A</v>
      </c>
      <c r="K50" s="136" t="e">
        <f>NA()</f>
        <v>#N/A</v>
      </c>
      <c r="L50" s="136">
        <f>IF(ISNUMBER('実質公債費比率（分子）の構造'!N$53),'実質公債費比率（分子）の構造'!N$53,NA())</f>
        <v>2409</v>
      </c>
      <c r="M50" s="136" t="e">
        <f>NA()</f>
        <v>#N/A</v>
      </c>
      <c r="N50" s="136" t="e">
        <f>NA()</f>
        <v>#N/A</v>
      </c>
      <c r="O50" s="136">
        <f>IF(ISNUMBER('実質公債費比率（分子）の構造'!O$53),'実質公債費比率（分子）の構造'!O$53,NA())</f>
        <v>2200</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52116</v>
      </c>
      <c r="E56" s="135"/>
      <c r="F56" s="135"/>
      <c r="G56" s="135">
        <f>'将来負担比率（分子）の構造'!J$51</f>
        <v>52630</v>
      </c>
      <c r="H56" s="135"/>
      <c r="I56" s="135"/>
      <c r="J56" s="135">
        <f>'将来負担比率（分子）の構造'!K$51</f>
        <v>52802</v>
      </c>
      <c r="K56" s="135"/>
      <c r="L56" s="135"/>
      <c r="M56" s="135">
        <f>'将来負担比率（分子）の構造'!L$51</f>
        <v>52797</v>
      </c>
      <c r="N56" s="135"/>
      <c r="O56" s="135"/>
      <c r="P56" s="135">
        <f>'将来負担比率（分子）の構造'!M$51</f>
        <v>53967</v>
      </c>
    </row>
    <row r="57" spans="1:16" x14ac:dyDescent="0.15">
      <c r="A57" s="135" t="s">
        <v>35</v>
      </c>
      <c r="B57" s="135"/>
      <c r="C57" s="135"/>
      <c r="D57" s="135">
        <f>'将来負担比率（分子）の構造'!I$50</f>
        <v>5076</v>
      </c>
      <c r="E57" s="135"/>
      <c r="F57" s="135"/>
      <c r="G57" s="135">
        <f>'将来負担比率（分子）の構造'!J$50</f>
        <v>5077</v>
      </c>
      <c r="H57" s="135"/>
      <c r="I57" s="135"/>
      <c r="J57" s="135">
        <f>'将来負担比率（分子）の構造'!K$50</f>
        <v>4843</v>
      </c>
      <c r="K57" s="135"/>
      <c r="L57" s="135"/>
      <c r="M57" s="135">
        <f>'将来負担比率（分子）の構造'!L$50</f>
        <v>4806</v>
      </c>
      <c r="N57" s="135"/>
      <c r="O57" s="135"/>
      <c r="P57" s="135">
        <f>'将来負担比率（分子）の構造'!M$50</f>
        <v>4318</v>
      </c>
    </row>
    <row r="58" spans="1:16" x14ac:dyDescent="0.15">
      <c r="A58" s="135" t="s">
        <v>34</v>
      </c>
      <c r="B58" s="135"/>
      <c r="C58" s="135"/>
      <c r="D58" s="135">
        <f>'将来負担比率（分子）の構造'!I$49</f>
        <v>7631</v>
      </c>
      <c r="E58" s="135"/>
      <c r="F58" s="135"/>
      <c r="G58" s="135">
        <f>'将来負担比率（分子）の構造'!J$49</f>
        <v>8855</v>
      </c>
      <c r="H58" s="135"/>
      <c r="I58" s="135"/>
      <c r="J58" s="135">
        <f>'将来負担比率（分子）の構造'!K$49</f>
        <v>10292</v>
      </c>
      <c r="K58" s="135"/>
      <c r="L58" s="135"/>
      <c r="M58" s="135">
        <f>'将来負担比率（分子）の構造'!L$49</f>
        <v>10882</v>
      </c>
      <c r="N58" s="135"/>
      <c r="O58" s="135"/>
      <c r="P58" s="135">
        <f>'将来負担比率（分子）の構造'!M$49</f>
        <v>12936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1862</v>
      </c>
      <c r="C61" s="135"/>
      <c r="D61" s="135"/>
      <c r="E61" s="135">
        <f>'将来負担比率（分子）の構造'!J$46</f>
        <v>1886</v>
      </c>
      <c r="F61" s="135"/>
      <c r="G61" s="135"/>
      <c r="H61" s="135">
        <f>'将来負担比率（分子）の構造'!K$46</f>
        <v>987</v>
      </c>
      <c r="I61" s="135"/>
      <c r="J61" s="135"/>
      <c r="K61" s="135">
        <f>'将来負担比率（分子）の構造'!L$46</f>
        <v>8</v>
      </c>
      <c r="L61" s="135"/>
      <c r="M61" s="135"/>
      <c r="N61" s="135">
        <f>'将来負担比率（分子）の構造'!M$46</f>
        <v>6</v>
      </c>
      <c r="O61" s="135"/>
      <c r="P61" s="135"/>
    </row>
    <row r="62" spans="1:16" x14ac:dyDescent="0.15">
      <c r="A62" s="135" t="s">
        <v>29</v>
      </c>
      <c r="B62" s="135">
        <f>'将来負担比率（分子）の構造'!I$45</f>
        <v>6809</v>
      </c>
      <c r="C62" s="135"/>
      <c r="D62" s="135"/>
      <c r="E62" s="135">
        <f>'将来負担比率（分子）の構造'!J$45</f>
        <v>6819</v>
      </c>
      <c r="F62" s="135"/>
      <c r="G62" s="135"/>
      <c r="H62" s="135">
        <f>'将来負担比率（分子）の構造'!K$45</f>
        <v>6744</v>
      </c>
      <c r="I62" s="135"/>
      <c r="J62" s="135"/>
      <c r="K62" s="135">
        <f>'将来負担比率（分子）の構造'!L$45</f>
        <v>6447</v>
      </c>
      <c r="L62" s="135"/>
      <c r="M62" s="135"/>
      <c r="N62" s="135">
        <f>'将来負担比率（分子）の構造'!M$45</f>
        <v>6735</v>
      </c>
      <c r="O62" s="135"/>
      <c r="P62" s="135"/>
    </row>
    <row r="63" spans="1:16" x14ac:dyDescent="0.15">
      <c r="A63" s="135" t="s">
        <v>28</v>
      </c>
      <c r="B63" s="135">
        <f>'将来負担比率（分子）の構造'!I$44</f>
        <v>63</v>
      </c>
      <c r="C63" s="135"/>
      <c r="D63" s="135"/>
      <c r="E63" s="135">
        <f>'将来負担比率（分子）の構造'!J$44</f>
        <v>57</v>
      </c>
      <c r="F63" s="135"/>
      <c r="G63" s="135"/>
      <c r="H63" s="135">
        <f>'将来負担比率（分子）の構造'!K$44</f>
        <v>51</v>
      </c>
      <c r="I63" s="135"/>
      <c r="J63" s="135"/>
      <c r="K63" s="135">
        <f>'将来負担比率（分子）の構造'!L$44</f>
        <v>45</v>
      </c>
      <c r="L63" s="135"/>
      <c r="M63" s="135"/>
      <c r="N63" s="135">
        <f>'将来負担比率（分子）の構造'!M$44</f>
        <v>41</v>
      </c>
      <c r="O63" s="135"/>
      <c r="P63" s="135"/>
    </row>
    <row r="64" spans="1:16" x14ac:dyDescent="0.15">
      <c r="A64" s="135" t="s">
        <v>27</v>
      </c>
      <c r="B64" s="135">
        <f>'将来負担比率（分子）の構造'!I$43</f>
        <v>18743</v>
      </c>
      <c r="C64" s="135"/>
      <c r="D64" s="135"/>
      <c r="E64" s="135">
        <f>'将来負担比率（分子）の構造'!J$43</f>
        <v>17082</v>
      </c>
      <c r="F64" s="135"/>
      <c r="G64" s="135"/>
      <c r="H64" s="135">
        <f>'将来負担比率（分子）の構造'!K$43</f>
        <v>15555</v>
      </c>
      <c r="I64" s="135"/>
      <c r="J64" s="135"/>
      <c r="K64" s="135">
        <f>'将来負担比率（分子）の構造'!L$43</f>
        <v>13920</v>
      </c>
      <c r="L64" s="135"/>
      <c r="M64" s="135"/>
      <c r="N64" s="135">
        <f>'将来負担比率（分子）の構造'!M$43</f>
        <v>13701</v>
      </c>
      <c r="O64" s="135"/>
      <c r="P64" s="135"/>
    </row>
    <row r="65" spans="1:16" x14ac:dyDescent="0.15">
      <c r="A65" s="135" t="s">
        <v>26</v>
      </c>
      <c r="B65" s="135">
        <f>'将来負担比率（分子）の構造'!I$42</f>
        <v>638</v>
      </c>
      <c r="C65" s="135"/>
      <c r="D65" s="135"/>
      <c r="E65" s="135">
        <f>'将来負担比率（分子）の構造'!J$42</f>
        <v>558</v>
      </c>
      <c r="F65" s="135"/>
      <c r="G65" s="135"/>
      <c r="H65" s="135">
        <f>'将来負担比率（分子）の構造'!K$42</f>
        <v>480</v>
      </c>
      <c r="I65" s="135"/>
      <c r="J65" s="135"/>
      <c r="K65" s="135">
        <f>'将来負担比率（分子）の構造'!L$42</f>
        <v>415</v>
      </c>
      <c r="L65" s="135"/>
      <c r="M65" s="135"/>
      <c r="N65" s="135">
        <f>'将来負担比率（分子）の構造'!M$42</f>
        <v>359</v>
      </c>
      <c r="O65" s="135"/>
      <c r="P65" s="135"/>
    </row>
    <row r="66" spans="1:16" x14ac:dyDescent="0.15">
      <c r="A66" s="135" t="s">
        <v>25</v>
      </c>
      <c r="B66" s="135">
        <f>'将来負担比率（分子）の構造'!I$41</f>
        <v>62451</v>
      </c>
      <c r="C66" s="135"/>
      <c r="D66" s="135"/>
      <c r="E66" s="135">
        <f>'将来負担比率（分子）の構造'!J$41</f>
        <v>61953</v>
      </c>
      <c r="F66" s="135"/>
      <c r="G66" s="135"/>
      <c r="H66" s="135">
        <f>'将来負担比率（分子）の構造'!K$41</f>
        <v>61567</v>
      </c>
      <c r="I66" s="135"/>
      <c r="J66" s="135"/>
      <c r="K66" s="135">
        <f>'将来負担比率（分子）の構造'!L$41</f>
        <v>60451</v>
      </c>
      <c r="L66" s="135"/>
      <c r="M66" s="135"/>
      <c r="N66" s="135">
        <f>'将来負担比率（分子）の構造'!M$41</f>
        <v>59691</v>
      </c>
      <c r="O66" s="135"/>
      <c r="P66" s="135"/>
    </row>
    <row r="67" spans="1:16" x14ac:dyDescent="0.15">
      <c r="A67" s="135" t="s">
        <v>62</v>
      </c>
      <c r="B67" s="135" t="e">
        <f>NA()</f>
        <v>#N/A</v>
      </c>
      <c r="C67" s="135">
        <f>IF(ISNUMBER('将来負担比率（分子）の構造'!I$52), IF('将来負担比率（分子）の構造'!I$52 &lt; 0, 0, '将来負担比率（分子）の構造'!I$52), NA())</f>
        <v>25744</v>
      </c>
      <c r="D67" s="135" t="e">
        <f>NA()</f>
        <v>#N/A</v>
      </c>
      <c r="E67" s="135" t="e">
        <f>NA()</f>
        <v>#N/A</v>
      </c>
      <c r="F67" s="135">
        <f>IF(ISNUMBER('将来負担比率（分子）の構造'!J$52), IF('将来負担比率（分子）の構造'!J$52 &lt; 0, 0, '将来負担比率（分子）の構造'!J$52), NA())</f>
        <v>21792</v>
      </c>
      <c r="G67" s="135" t="e">
        <f>NA()</f>
        <v>#N/A</v>
      </c>
      <c r="H67" s="135" t="e">
        <f>NA()</f>
        <v>#N/A</v>
      </c>
      <c r="I67" s="135">
        <f>IF(ISNUMBER('将来負担比率（分子）の構造'!K$52), IF('将来負担比率（分子）の構造'!K$52 &lt; 0, 0, '将来負担比率（分子）の構造'!K$52), NA())</f>
        <v>17448</v>
      </c>
      <c r="J67" s="135" t="e">
        <f>NA()</f>
        <v>#N/A</v>
      </c>
      <c r="K67" s="135" t="e">
        <f>NA()</f>
        <v>#N/A</v>
      </c>
      <c r="L67" s="135">
        <f>IF(ISNUMBER('将来負担比率（分子）の構造'!L$52), IF('将来負担比率（分子）の構造'!L$52 &lt; 0, 0, '将来負担比率（分子）の構造'!L$52), NA())</f>
        <v>12802</v>
      </c>
      <c r="M67" s="135" t="e">
        <f>NA()</f>
        <v>#N/A</v>
      </c>
      <c r="N67" s="135" t="e">
        <f>NA()</f>
        <v>#N/A</v>
      </c>
      <c r="O67" s="135">
        <f>IF(ISNUMBER('将来負担比率（分子）の構造'!M$52), IF('将来負担比率（分子）の構造'!M$52 &lt; 0, 0, '将来負担比率（分子）の構造'!M$52), NA())</f>
        <v>9310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205</v>
      </c>
      <c r="C5" s="674"/>
      <c r="D5" s="674"/>
      <c r="E5" s="674"/>
      <c r="F5" s="674"/>
      <c r="G5" s="674"/>
      <c r="H5" s="674"/>
      <c r="I5" s="674"/>
      <c r="J5" s="674"/>
      <c r="K5" s="674"/>
      <c r="L5" s="674"/>
      <c r="M5" s="674"/>
      <c r="N5" s="674"/>
      <c r="O5" s="674"/>
      <c r="P5" s="674"/>
      <c r="Q5" s="675"/>
      <c r="R5" s="636">
        <v>6675658</v>
      </c>
      <c r="S5" s="637"/>
      <c r="T5" s="637"/>
      <c r="U5" s="637"/>
      <c r="V5" s="637"/>
      <c r="W5" s="637"/>
      <c r="X5" s="637"/>
      <c r="Y5" s="684"/>
      <c r="Z5" s="697">
        <v>15.3</v>
      </c>
      <c r="AA5" s="697"/>
      <c r="AB5" s="697"/>
      <c r="AC5" s="697"/>
      <c r="AD5" s="698">
        <v>6377446</v>
      </c>
      <c r="AE5" s="698"/>
      <c r="AF5" s="698"/>
      <c r="AG5" s="698"/>
      <c r="AH5" s="698"/>
      <c r="AI5" s="698"/>
      <c r="AJ5" s="698"/>
      <c r="AK5" s="698"/>
      <c r="AL5" s="685">
        <v>27.4</v>
      </c>
      <c r="AM5" s="654"/>
      <c r="AN5" s="654"/>
      <c r="AO5" s="686"/>
      <c r="AP5" s="673" t="s">
        <v>206</v>
      </c>
      <c r="AQ5" s="674"/>
      <c r="AR5" s="674"/>
      <c r="AS5" s="674"/>
      <c r="AT5" s="674"/>
      <c r="AU5" s="674"/>
      <c r="AV5" s="674"/>
      <c r="AW5" s="674"/>
      <c r="AX5" s="674"/>
      <c r="AY5" s="674"/>
      <c r="AZ5" s="674"/>
      <c r="BA5" s="674"/>
      <c r="BB5" s="674"/>
      <c r="BC5" s="674"/>
      <c r="BD5" s="674"/>
      <c r="BE5" s="674"/>
      <c r="BF5" s="675"/>
      <c r="BG5" s="586">
        <v>6372526</v>
      </c>
      <c r="BH5" s="587"/>
      <c r="BI5" s="587"/>
      <c r="BJ5" s="587"/>
      <c r="BK5" s="587"/>
      <c r="BL5" s="587"/>
      <c r="BM5" s="587"/>
      <c r="BN5" s="588"/>
      <c r="BO5" s="639">
        <v>95.5</v>
      </c>
      <c r="BP5" s="639"/>
      <c r="BQ5" s="639"/>
      <c r="BR5" s="639"/>
      <c r="BS5" s="640">
        <v>39483</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x14ac:dyDescent="0.15">
      <c r="B6" s="583" t="s">
        <v>210</v>
      </c>
      <c r="C6" s="584"/>
      <c r="D6" s="584"/>
      <c r="E6" s="584"/>
      <c r="F6" s="584"/>
      <c r="G6" s="584"/>
      <c r="H6" s="584"/>
      <c r="I6" s="584"/>
      <c r="J6" s="584"/>
      <c r="K6" s="584"/>
      <c r="L6" s="584"/>
      <c r="M6" s="584"/>
      <c r="N6" s="584"/>
      <c r="O6" s="584"/>
      <c r="P6" s="584"/>
      <c r="Q6" s="585"/>
      <c r="R6" s="586">
        <v>434793</v>
      </c>
      <c r="S6" s="587"/>
      <c r="T6" s="587"/>
      <c r="U6" s="587"/>
      <c r="V6" s="587"/>
      <c r="W6" s="587"/>
      <c r="X6" s="587"/>
      <c r="Y6" s="588"/>
      <c r="Z6" s="639">
        <v>1</v>
      </c>
      <c r="AA6" s="639"/>
      <c r="AB6" s="639"/>
      <c r="AC6" s="639"/>
      <c r="AD6" s="640">
        <v>434793</v>
      </c>
      <c r="AE6" s="640"/>
      <c r="AF6" s="640"/>
      <c r="AG6" s="640"/>
      <c r="AH6" s="640"/>
      <c r="AI6" s="640"/>
      <c r="AJ6" s="640"/>
      <c r="AK6" s="640"/>
      <c r="AL6" s="609">
        <v>1.9</v>
      </c>
      <c r="AM6" s="641"/>
      <c r="AN6" s="641"/>
      <c r="AO6" s="642"/>
      <c r="AP6" s="583" t="s">
        <v>211</v>
      </c>
      <c r="AQ6" s="584"/>
      <c r="AR6" s="584"/>
      <c r="AS6" s="584"/>
      <c r="AT6" s="584"/>
      <c r="AU6" s="584"/>
      <c r="AV6" s="584"/>
      <c r="AW6" s="584"/>
      <c r="AX6" s="584"/>
      <c r="AY6" s="584"/>
      <c r="AZ6" s="584"/>
      <c r="BA6" s="584"/>
      <c r="BB6" s="584"/>
      <c r="BC6" s="584"/>
      <c r="BD6" s="584"/>
      <c r="BE6" s="584"/>
      <c r="BF6" s="585"/>
      <c r="BG6" s="586">
        <v>6372526</v>
      </c>
      <c r="BH6" s="587"/>
      <c r="BI6" s="587"/>
      <c r="BJ6" s="587"/>
      <c r="BK6" s="587"/>
      <c r="BL6" s="587"/>
      <c r="BM6" s="587"/>
      <c r="BN6" s="588"/>
      <c r="BO6" s="639">
        <v>95.5</v>
      </c>
      <c r="BP6" s="639"/>
      <c r="BQ6" s="639"/>
      <c r="BR6" s="639"/>
      <c r="BS6" s="640">
        <v>39483</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306705</v>
      </c>
      <c r="CS6" s="587"/>
      <c r="CT6" s="587"/>
      <c r="CU6" s="587"/>
      <c r="CV6" s="587"/>
      <c r="CW6" s="587"/>
      <c r="CX6" s="587"/>
      <c r="CY6" s="588"/>
      <c r="CZ6" s="639">
        <v>0.7</v>
      </c>
      <c r="DA6" s="639"/>
      <c r="DB6" s="639"/>
      <c r="DC6" s="639"/>
      <c r="DD6" s="592" t="s">
        <v>213</v>
      </c>
      <c r="DE6" s="587"/>
      <c r="DF6" s="587"/>
      <c r="DG6" s="587"/>
      <c r="DH6" s="587"/>
      <c r="DI6" s="587"/>
      <c r="DJ6" s="587"/>
      <c r="DK6" s="587"/>
      <c r="DL6" s="587"/>
      <c r="DM6" s="587"/>
      <c r="DN6" s="587"/>
      <c r="DO6" s="587"/>
      <c r="DP6" s="588"/>
      <c r="DQ6" s="592">
        <v>306705</v>
      </c>
      <c r="DR6" s="587"/>
      <c r="DS6" s="587"/>
      <c r="DT6" s="587"/>
      <c r="DU6" s="587"/>
      <c r="DV6" s="587"/>
      <c r="DW6" s="587"/>
      <c r="DX6" s="587"/>
      <c r="DY6" s="587"/>
      <c r="DZ6" s="587"/>
      <c r="EA6" s="587"/>
      <c r="EB6" s="587"/>
      <c r="EC6" s="622"/>
    </row>
    <row r="7" spans="2:143" ht="11.25" customHeight="1" x14ac:dyDescent="0.15">
      <c r="B7" s="583" t="s">
        <v>214</v>
      </c>
      <c r="C7" s="584"/>
      <c r="D7" s="584"/>
      <c r="E7" s="584"/>
      <c r="F7" s="584"/>
      <c r="G7" s="584"/>
      <c r="H7" s="584"/>
      <c r="I7" s="584"/>
      <c r="J7" s="584"/>
      <c r="K7" s="584"/>
      <c r="L7" s="584"/>
      <c r="M7" s="584"/>
      <c r="N7" s="584"/>
      <c r="O7" s="584"/>
      <c r="P7" s="584"/>
      <c r="Q7" s="585"/>
      <c r="R7" s="586">
        <v>16018</v>
      </c>
      <c r="S7" s="587"/>
      <c r="T7" s="587"/>
      <c r="U7" s="587"/>
      <c r="V7" s="587"/>
      <c r="W7" s="587"/>
      <c r="X7" s="587"/>
      <c r="Y7" s="588"/>
      <c r="Z7" s="639">
        <v>0</v>
      </c>
      <c r="AA7" s="639"/>
      <c r="AB7" s="639"/>
      <c r="AC7" s="639"/>
      <c r="AD7" s="640">
        <v>16018</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2633078</v>
      </c>
      <c r="BH7" s="587"/>
      <c r="BI7" s="587"/>
      <c r="BJ7" s="587"/>
      <c r="BK7" s="587"/>
      <c r="BL7" s="587"/>
      <c r="BM7" s="587"/>
      <c r="BN7" s="588"/>
      <c r="BO7" s="639">
        <v>39.4</v>
      </c>
      <c r="BP7" s="639"/>
      <c r="BQ7" s="639"/>
      <c r="BR7" s="639"/>
      <c r="BS7" s="640">
        <v>39483</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6168028</v>
      </c>
      <c r="CS7" s="587"/>
      <c r="CT7" s="587"/>
      <c r="CU7" s="587"/>
      <c r="CV7" s="587"/>
      <c r="CW7" s="587"/>
      <c r="CX7" s="587"/>
      <c r="CY7" s="588"/>
      <c r="CZ7" s="639">
        <v>14.5</v>
      </c>
      <c r="DA7" s="639"/>
      <c r="DB7" s="639"/>
      <c r="DC7" s="639"/>
      <c r="DD7" s="592">
        <v>1160582</v>
      </c>
      <c r="DE7" s="587"/>
      <c r="DF7" s="587"/>
      <c r="DG7" s="587"/>
      <c r="DH7" s="587"/>
      <c r="DI7" s="587"/>
      <c r="DJ7" s="587"/>
      <c r="DK7" s="587"/>
      <c r="DL7" s="587"/>
      <c r="DM7" s="587"/>
      <c r="DN7" s="587"/>
      <c r="DO7" s="587"/>
      <c r="DP7" s="588"/>
      <c r="DQ7" s="592">
        <v>4180324</v>
      </c>
      <c r="DR7" s="587"/>
      <c r="DS7" s="587"/>
      <c r="DT7" s="587"/>
      <c r="DU7" s="587"/>
      <c r="DV7" s="587"/>
      <c r="DW7" s="587"/>
      <c r="DX7" s="587"/>
      <c r="DY7" s="587"/>
      <c r="DZ7" s="587"/>
      <c r="EA7" s="587"/>
      <c r="EB7" s="587"/>
      <c r="EC7" s="622"/>
    </row>
    <row r="8" spans="2:143" ht="11.25" customHeight="1" x14ac:dyDescent="0.15">
      <c r="B8" s="583" t="s">
        <v>217</v>
      </c>
      <c r="C8" s="584"/>
      <c r="D8" s="584"/>
      <c r="E8" s="584"/>
      <c r="F8" s="584"/>
      <c r="G8" s="584"/>
      <c r="H8" s="584"/>
      <c r="I8" s="584"/>
      <c r="J8" s="584"/>
      <c r="K8" s="584"/>
      <c r="L8" s="584"/>
      <c r="M8" s="584"/>
      <c r="N8" s="584"/>
      <c r="O8" s="584"/>
      <c r="P8" s="584"/>
      <c r="Q8" s="585"/>
      <c r="R8" s="586">
        <v>23897</v>
      </c>
      <c r="S8" s="587"/>
      <c r="T8" s="587"/>
      <c r="U8" s="587"/>
      <c r="V8" s="587"/>
      <c r="W8" s="587"/>
      <c r="X8" s="587"/>
      <c r="Y8" s="588"/>
      <c r="Z8" s="639">
        <v>0.1</v>
      </c>
      <c r="AA8" s="639"/>
      <c r="AB8" s="639"/>
      <c r="AC8" s="639"/>
      <c r="AD8" s="640">
        <v>23897</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79463</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9067341</v>
      </c>
      <c r="CS8" s="587"/>
      <c r="CT8" s="587"/>
      <c r="CU8" s="587"/>
      <c r="CV8" s="587"/>
      <c r="CW8" s="587"/>
      <c r="CX8" s="587"/>
      <c r="CY8" s="588"/>
      <c r="CZ8" s="639">
        <v>21.4</v>
      </c>
      <c r="DA8" s="639"/>
      <c r="DB8" s="639"/>
      <c r="DC8" s="639"/>
      <c r="DD8" s="592">
        <v>222171</v>
      </c>
      <c r="DE8" s="587"/>
      <c r="DF8" s="587"/>
      <c r="DG8" s="587"/>
      <c r="DH8" s="587"/>
      <c r="DI8" s="587"/>
      <c r="DJ8" s="587"/>
      <c r="DK8" s="587"/>
      <c r="DL8" s="587"/>
      <c r="DM8" s="587"/>
      <c r="DN8" s="587"/>
      <c r="DO8" s="587"/>
      <c r="DP8" s="588"/>
      <c r="DQ8" s="592">
        <v>5387772</v>
      </c>
      <c r="DR8" s="587"/>
      <c r="DS8" s="587"/>
      <c r="DT8" s="587"/>
      <c r="DU8" s="587"/>
      <c r="DV8" s="587"/>
      <c r="DW8" s="587"/>
      <c r="DX8" s="587"/>
      <c r="DY8" s="587"/>
      <c r="DZ8" s="587"/>
      <c r="EA8" s="587"/>
      <c r="EB8" s="587"/>
      <c r="EC8" s="622"/>
    </row>
    <row r="9" spans="2:143" ht="11.25" customHeight="1" x14ac:dyDescent="0.15">
      <c r="B9" s="583" t="s">
        <v>220</v>
      </c>
      <c r="C9" s="584"/>
      <c r="D9" s="584"/>
      <c r="E9" s="584"/>
      <c r="F9" s="584"/>
      <c r="G9" s="584"/>
      <c r="H9" s="584"/>
      <c r="I9" s="584"/>
      <c r="J9" s="584"/>
      <c r="K9" s="584"/>
      <c r="L9" s="584"/>
      <c r="M9" s="584"/>
      <c r="N9" s="584"/>
      <c r="O9" s="584"/>
      <c r="P9" s="584"/>
      <c r="Q9" s="585"/>
      <c r="R9" s="586">
        <v>35469</v>
      </c>
      <c r="S9" s="587"/>
      <c r="T9" s="587"/>
      <c r="U9" s="587"/>
      <c r="V9" s="587"/>
      <c r="W9" s="587"/>
      <c r="X9" s="587"/>
      <c r="Y9" s="588"/>
      <c r="Z9" s="639">
        <v>0.1</v>
      </c>
      <c r="AA9" s="639"/>
      <c r="AB9" s="639"/>
      <c r="AC9" s="639"/>
      <c r="AD9" s="640">
        <v>35469</v>
      </c>
      <c r="AE9" s="640"/>
      <c r="AF9" s="640"/>
      <c r="AG9" s="640"/>
      <c r="AH9" s="640"/>
      <c r="AI9" s="640"/>
      <c r="AJ9" s="640"/>
      <c r="AK9" s="640"/>
      <c r="AL9" s="609">
        <v>0.2</v>
      </c>
      <c r="AM9" s="641"/>
      <c r="AN9" s="641"/>
      <c r="AO9" s="642"/>
      <c r="AP9" s="583" t="s">
        <v>221</v>
      </c>
      <c r="AQ9" s="584"/>
      <c r="AR9" s="584"/>
      <c r="AS9" s="584"/>
      <c r="AT9" s="584"/>
      <c r="AU9" s="584"/>
      <c r="AV9" s="584"/>
      <c r="AW9" s="584"/>
      <c r="AX9" s="584"/>
      <c r="AY9" s="584"/>
      <c r="AZ9" s="584"/>
      <c r="BA9" s="584"/>
      <c r="BB9" s="584"/>
      <c r="BC9" s="584"/>
      <c r="BD9" s="584"/>
      <c r="BE9" s="584"/>
      <c r="BF9" s="585"/>
      <c r="BG9" s="586">
        <v>2097386</v>
      </c>
      <c r="BH9" s="587"/>
      <c r="BI9" s="587"/>
      <c r="BJ9" s="587"/>
      <c r="BK9" s="587"/>
      <c r="BL9" s="587"/>
      <c r="BM9" s="587"/>
      <c r="BN9" s="588"/>
      <c r="BO9" s="639">
        <v>31.4</v>
      </c>
      <c r="BP9" s="639"/>
      <c r="BQ9" s="639"/>
      <c r="BR9" s="639"/>
      <c r="BS9" s="592" t="s">
        <v>112</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3168380</v>
      </c>
      <c r="CS9" s="587"/>
      <c r="CT9" s="587"/>
      <c r="CU9" s="587"/>
      <c r="CV9" s="587"/>
      <c r="CW9" s="587"/>
      <c r="CX9" s="587"/>
      <c r="CY9" s="588"/>
      <c r="CZ9" s="639">
        <v>7.5</v>
      </c>
      <c r="DA9" s="639"/>
      <c r="DB9" s="639"/>
      <c r="DC9" s="639"/>
      <c r="DD9" s="592">
        <v>1014571</v>
      </c>
      <c r="DE9" s="587"/>
      <c r="DF9" s="587"/>
      <c r="DG9" s="587"/>
      <c r="DH9" s="587"/>
      <c r="DI9" s="587"/>
      <c r="DJ9" s="587"/>
      <c r="DK9" s="587"/>
      <c r="DL9" s="587"/>
      <c r="DM9" s="587"/>
      <c r="DN9" s="587"/>
      <c r="DO9" s="587"/>
      <c r="DP9" s="588"/>
      <c r="DQ9" s="592">
        <v>2177091</v>
      </c>
      <c r="DR9" s="587"/>
      <c r="DS9" s="587"/>
      <c r="DT9" s="587"/>
      <c r="DU9" s="587"/>
      <c r="DV9" s="587"/>
      <c r="DW9" s="587"/>
      <c r="DX9" s="587"/>
      <c r="DY9" s="587"/>
      <c r="DZ9" s="587"/>
      <c r="EA9" s="587"/>
      <c r="EB9" s="587"/>
      <c r="EC9" s="622"/>
    </row>
    <row r="10" spans="2:143" ht="11.25" customHeight="1" x14ac:dyDescent="0.15">
      <c r="B10" s="583" t="s">
        <v>223</v>
      </c>
      <c r="C10" s="584"/>
      <c r="D10" s="584"/>
      <c r="E10" s="584"/>
      <c r="F10" s="584"/>
      <c r="G10" s="584"/>
      <c r="H10" s="584"/>
      <c r="I10" s="584"/>
      <c r="J10" s="584"/>
      <c r="K10" s="584"/>
      <c r="L10" s="584"/>
      <c r="M10" s="584"/>
      <c r="N10" s="584"/>
      <c r="O10" s="584"/>
      <c r="P10" s="584"/>
      <c r="Q10" s="585"/>
      <c r="R10" s="586">
        <v>548816</v>
      </c>
      <c r="S10" s="587"/>
      <c r="T10" s="587"/>
      <c r="U10" s="587"/>
      <c r="V10" s="587"/>
      <c r="W10" s="587"/>
      <c r="X10" s="587"/>
      <c r="Y10" s="588"/>
      <c r="Z10" s="639">
        <v>1.3</v>
      </c>
      <c r="AA10" s="639"/>
      <c r="AB10" s="639"/>
      <c r="AC10" s="639"/>
      <c r="AD10" s="640">
        <v>548816</v>
      </c>
      <c r="AE10" s="640"/>
      <c r="AF10" s="640"/>
      <c r="AG10" s="640"/>
      <c r="AH10" s="640"/>
      <c r="AI10" s="640"/>
      <c r="AJ10" s="640"/>
      <c r="AK10" s="640"/>
      <c r="AL10" s="609">
        <v>2.4</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178072</v>
      </c>
      <c r="BH10" s="587"/>
      <c r="BI10" s="587"/>
      <c r="BJ10" s="587"/>
      <c r="BK10" s="587"/>
      <c r="BL10" s="587"/>
      <c r="BM10" s="587"/>
      <c r="BN10" s="588"/>
      <c r="BO10" s="639">
        <v>2.7</v>
      </c>
      <c r="BP10" s="639"/>
      <c r="BQ10" s="639"/>
      <c r="BR10" s="639"/>
      <c r="BS10" s="592" t="s">
        <v>112</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198917</v>
      </c>
      <c r="CS10" s="587"/>
      <c r="CT10" s="587"/>
      <c r="CU10" s="587"/>
      <c r="CV10" s="587"/>
      <c r="CW10" s="587"/>
      <c r="CX10" s="587"/>
      <c r="CY10" s="588"/>
      <c r="CZ10" s="639">
        <v>0.5</v>
      </c>
      <c r="DA10" s="639"/>
      <c r="DB10" s="639"/>
      <c r="DC10" s="639"/>
      <c r="DD10" s="592" t="s">
        <v>112</v>
      </c>
      <c r="DE10" s="587"/>
      <c r="DF10" s="587"/>
      <c r="DG10" s="587"/>
      <c r="DH10" s="587"/>
      <c r="DI10" s="587"/>
      <c r="DJ10" s="587"/>
      <c r="DK10" s="587"/>
      <c r="DL10" s="587"/>
      <c r="DM10" s="587"/>
      <c r="DN10" s="587"/>
      <c r="DO10" s="587"/>
      <c r="DP10" s="588"/>
      <c r="DQ10" s="592">
        <v>23980</v>
      </c>
      <c r="DR10" s="587"/>
      <c r="DS10" s="587"/>
      <c r="DT10" s="587"/>
      <c r="DU10" s="587"/>
      <c r="DV10" s="587"/>
      <c r="DW10" s="587"/>
      <c r="DX10" s="587"/>
      <c r="DY10" s="587"/>
      <c r="DZ10" s="587"/>
      <c r="EA10" s="587"/>
      <c r="EB10" s="587"/>
      <c r="EC10" s="622"/>
    </row>
    <row r="11" spans="2:143" ht="11.25" customHeight="1" x14ac:dyDescent="0.15">
      <c r="B11" s="583" t="s">
        <v>226</v>
      </c>
      <c r="C11" s="584"/>
      <c r="D11" s="584"/>
      <c r="E11" s="584"/>
      <c r="F11" s="584"/>
      <c r="G11" s="584"/>
      <c r="H11" s="584"/>
      <c r="I11" s="584"/>
      <c r="J11" s="584"/>
      <c r="K11" s="584"/>
      <c r="L11" s="584"/>
      <c r="M11" s="584"/>
      <c r="N11" s="584"/>
      <c r="O11" s="584"/>
      <c r="P11" s="584"/>
      <c r="Q11" s="585"/>
      <c r="R11" s="586">
        <v>11275</v>
      </c>
      <c r="S11" s="587"/>
      <c r="T11" s="587"/>
      <c r="U11" s="587"/>
      <c r="V11" s="587"/>
      <c r="W11" s="587"/>
      <c r="X11" s="587"/>
      <c r="Y11" s="588"/>
      <c r="Z11" s="639">
        <v>0</v>
      </c>
      <c r="AA11" s="639"/>
      <c r="AB11" s="639"/>
      <c r="AC11" s="639"/>
      <c r="AD11" s="640">
        <v>11275</v>
      </c>
      <c r="AE11" s="640"/>
      <c r="AF11" s="640"/>
      <c r="AG11" s="640"/>
      <c r="AH11" s="640"/>
      <c r="AI11" s="640"/>
      <c r="AJ11" s="640"/>
      <c r="AK11" s="640"/>
      <c r="AL11" s="609">
        <v>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278157</v>
      </c>
      <c r="BH11" s="587"/>
      <c r="BI11" s="587"/>
      <c r="BJ11" s="587"/>
      <c r="BK11" s="587"/>
      <c r="BL11" s="587"/>
      <c r="BM11" s="587"/>
      <c r="BN11" s="588"/>
      <c r="BO11" s="639">
        <v>4.2</v>
      </c>
      <c r="BP11" s="639"/>
      <c r="BQ11" s="639"/>
      <c r="BR11" s="639"/>
      <c r="BS11" s="592">
        <v>39483</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2644577</v>
      </c>
      <c r="CS11" s="587"/>
      <c r="CT11" s="587"/>
      <c r="CU11" s="587"/>
      <c r="CV11" s="587"/>
      <c r="CW11" s="587"/>
      <c r="CX11" s="587"/>
      <c r="CY11" s="588"/>
      <c r="CZ11" s="639">
        <v>6.2</v>
      </c>
      <c r="DA11" s="639"/>
      <c r="DB11" s="639"/>
      <c r="DC11" s="639"/>
      <c r="DD11" s="592">
        <v>851097</v>
      </c>
      <c r="DE11" s="587"/>
      <c r="DF11" s="587"/>
      <c r="DG11" s="587"/>
      <c r="DH11" s="587"/>
      <c r="DI11" s="587"/>
      <c r="DJ11" s="587"/>
      <c r="DK11" s="587"/>
      <c r="DL11" s="587"/>
      <c r="DM11" s="587"/>
      <c r="DN11" s="587"/>
      <c r="DO11" s="587"/>
      <c r="DP11" s="588"/>
      <c r="DQ11" s="592">
        <v>1472009</v>
      </c>
      <c r="DR11" s="587"/>
      <c r="DS11" s="587"/>
      <c r="DT11" s="587"/>
      <c r="DU11" s="587"/>
      <c r="DV11" s="587"/>
      <c r="DW11" s="587"/>
      <c r="DX11" s="587"/>
      <c r="DY11" s="587"/>
      <c r="DZ11" s="587"/>
      <c r="EA11" s="587"/>
      <c r="EB11" s="587"/>
      <c r="EC11" s="622"/>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3175494</v>
      </c>
      <c r="BH12" s="587"/>
      <c r="BI12" s="587"/>
      <c r="BJ12" s="587"/>
      <c r="BK12" s="587"/>
      <c r="BL12" s="587"/>
      <c r="BM12" s="587"/>
      <c r="BN12" s="588"/>
      <c r="BO12" s="639">
        <v>47.6</v>
      </c>
      <c r="BP12" s="639"/>
      <c r="BQ12" s="639"/>
      <c r="BR12" s="639"/>
      <c r="BS12" s="592" t="s">
        <v>112</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860704</v>
      </c>
      <c r="CS12" s="587"/>
      <c r="CT12" s="587"/>
      <c r="CU12" s="587"/>
      <c r="CV12" s="587"/>
      <c r="CW12" s="587"/>
      <c r="CX12" s="587"/>
      <c r="CY12" s="588"/>
      <c r="CZ12" s="639">
        <v>2</v>
      </c>
      <c r="DA12" s="639"/>
      <c r="DB12" s="639"/>
      <c r="DC12" s="639"/>
      <c r="DD12" s="592">
        <v>22211</v>
      </c>
      <c r="DE12" s="587"/>
      <c r="DF12" s="587"/>
      <c r="DG12" s="587"/>
      <c r="DH12" s="587"/>
      <c r="DI12" s="587"/>
      <c r="DJ12" s="587"/>
      <c r="DK12" s="587"/>
      <c r="DL12" s="587"/>
      <c r="DM12" s="587"/>
      <c r="DN12" s="587"/>
      <c r="DO12" s="587"/>
      <c r="DP12" s="588"/>
      <c r="DQ12" s="592">
        <v>408355</v>
      </c>
      <c r="DR12" s="587"/>
      <c r="DS12" s="587"/>
      <c r="DT12" s="587"/>
      <c r="DU12" s="587"/>
      <c r="DV12" s="587"/>
      <c r="DW12" s="587"/>
      <c r="DX12" s="587"/>
      <c r="DY12" s="587"/>
      <c r="DZ12" s="587"/>
      <c r="EA12" s="587"/>
      <c r="EB12" s="587"/>
      <c r="EC12" s="622"/>
    </row>
    <row r="13" spans="2:143" ht="11.25" customHeight="1" x14ac:dyDescent="0.15">
      <c r="B13" s="583" t="s">
        <v>232</v>
      </c>
      <c r="C13" s="584"/>
      <c r="D13" s="584"/>
      <c r="E13" s="584"/>
      <c r="F13" s="584"/>
      <c r="G13" s="584"/>
      <c r="H13" s="584"/>
      <c r="I13" s="584"/>
      <c r="J13" s="584"/>
      <c r="K13" s="584"/>
      <c r="L13" s="584"/>
      <c r="M13" s="584"/>
      <c r="N13" s="584"/>
      <c r="O13" s="584"/>
      <c r="P13" s="584"/>
      <c r="Q13" s="585"/>
      <c r="R13" s="586">
        <v>135818</v>
      </c>
      <c r="S13" s="587"/>
      <c r="T13" s="587"/>
      <c r="U13" s="587"/>
      <c r="V13" s="587"/>
      <c r="W13" s="587"/>
      <c r="X13" s="587"/>
      <c r="Y13" s="588"/>
      <c r="Z13" s="639">
        <v>0.3</v>
      </c>
      <c r="AA13" s="639"/>
      <c r="AB13" s="639"/>
      <c r="AC13" s="639"/>
      <c r="AD13" s="640">
        <v>135818</v>
      </c>
      <c r="AE13" s="640"/>
      <c r="AF13" s="640"/>
      <c r="AG13" s="640"/>
      <c r="AH13" s="640"/>
      <c r="AI13" s="640"/>
      <c r="AJ13" s="640"/>
      <c r="AK13" s="640"/>
      <c r="AL13" s="609">
        <v>0.6</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3148831</v>
      </c>
      <c r="BH13" s="587"/>
      <c r="BI13" s="587"/>
      <c r="BJ13" s="587"/>
      <c r="BK13" s="587"/>
      <c r="BL13" s="587"/>
      <c r="BM13" s="587"/>
      <c r="BN13" s="588"/>
      <c r="BO13" s="639">
        <v>47.2</v>
      </c>
      <c r="BP13" s="639"/>
      <c r="BQ13" s="639"/>
      <c r="BR13" s="639"/>
      <c r="BS13" s="592" t="s">
        <v>112</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5139392</v>
      </c>
      <c r="CS13" s="587"/>
      <c r="CT13" s="587"/>
      <c r="CU13" s="587"/>
      <c r="CV13" s="587"/>
      <c r="CW13" s="587"/>
      <c r="CX13" s="587"/>
      <c r="CY13" s="588"/>
      <c r="CZ13" s="639">
        <v>12.1</v>
      </c>
      <c r="DA13" s="639"/>
      <c r="DB13" s="639"/>
      <c r="DC13" s="639"/>
      <c r="DD13" s="592">
        <v>3065249</v>
      </c>
      <c r="DE13" s="587"/>
      <c r="DF13" s="587"/>
      <c r="DG13" s="587"/>
      <c r="DH13" s="587"/>
      <c r="DI13" s="587"/>
      <c r="DJ13" s="587"/>
      <c r="DK13" s="587"/>
      <c r="DL13" s="587"/>
      <c r="DM13" s="587"/>
      <c r="DN13" s="587"/>
      <c r="DO13" s="587"/>
      <c r="DP13" s="588"/>
      <c r="DQ13" s="592">
        <v>2433912</v>
      </c>
      <c r="DR13" s="587"/>
      <c r="DS13" s="587"/>
      <c r="DT13" s="587"/>
      <c r="DU13" s="587"/>
      <c r="DV13" s="587"/>
      <c r="DW13" s="587"/>
      <c r="DX13" s="587"/>
      <c r="DY13" s="587"/>
      <c r="DZ13" s="587"/>
      <c r="EA13" s="587"/>
      <c r="EB13" s="587"/>
      <c r="EC13" s="622"/>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155820</v>
      </c>
      <c r="BH14" s="587"/>
      <c r="BI14" s="587"/>
      <c r="BJ14" s="587"/>
      <c r="BK14" s="587"/>
      <c r="BL14" s="587"/>
      <c r="BM14" s="587"/>
      <c r="BN14" s="588"/>
      <c r="BO14" s="639">
        <v>2.2999999999999998</v>
      </c>
      <c r="BP14" s="639"/>
      <c r="BQ14" s="639"/>
      <c r="BR14" s="639"/>
      <c r="BS14" s="592" t="s">
        <v>112</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1420513</v>
      </c>
      <c r="CS14" s="587"/>
      <c r="CT14" s="587"/>
      <c r="CU14" s="587"/>
      <c r="CV14" s="587"/>
      <c r="CW14" s="587"/>
      <c r="CX14" s="587"/>
      <c r="CY14" s="588"/>
      <c r="CZ14" s="639">
        <v>3.3</v>
      </c>
      <c r="DA14" s="639"/>
      <c r="DB14" s="639"/>
      <c r="DC14" s="639"/>
      <c r="DD14" s="592">
        <v>54197</v>
      </c>
      <c r="DE14" s="587"/>
      <c r="DF14" s="587"/>
      <c r="DG14" s="587"/>
      <c r="DH14" s="587"/>
      <c r="DI14" s="587"/>
      <c r="DJ14" s="587"/>
      <c r="DK14" s="587"/>
      <c r="DL14" s="587"/>
      <c r="DM14" s="587"/>
      <c r="DN14" s="587"/>
      <c r="DO14" s="587"/>
      <c r="DP14" s="588"/>
      <c r="DQ14" s="592">
        <v>1177558</v>
      </c>
      <c r="DR14" s="587"/>
      <c r="DS14" s="587"/>
      <c r="DT14" s="587"/>
      <c r="DU14" s="587"/>
      <c r="DV14" s="587"/>
      <c r="DW14" s="587"/>
      <c r="DX14" s="587"/>
      <c r="DY14" s="587"/>
      <c r="DZ14" s="587"/>
      <c r="EA14" s="587"/>
      <c r="EB14" s="587"/>
      <c r="EC14" s="622"/>
    </row>
    <row r="15" spans="2:143" ht="11.25" customHeight="1" x14ac:dyDescent="0.15">
      <c r="B15" s="583" t="s">
        <v>238</v>
      </c>
      <c r="C15" s="584"/>
      <c r="D15" s="584"/>
      <c r="E15" s="584"/>
      <c r="F15" s="584"/>
      <c r="G15" s="584"/>
      <c r="H15" s="584"/>
      <c r="I15" s="584"/>
      <c r="J15" s="584"/>
      <c r="K15" s="584"/>
      <c r="L15" s="584"/>
      <c r="M15" s="584"/>
      <c r="N15" s="584"/>
      <c r="O15" s="584"/>
      <c r="P15" s="584"/>
      <c r="Q15" s="585"/>
      <c r="R15" s="586">
        <v>20557</v>
      </c>
      <c r="S15" s="587"/>
      <c r="T15" s="587"/>
      <c r="U15" s="587"/>
      <c r="V15" s="587"/>
      <c r="W15" s="587"/>
      <c r="X15" s="587"/>
      <c r="Y15" s="588"/>
      <c r="Z15" s="639">
        <v>0</v>
      </c>
      <c r="AA15" s="639"/>
      <c r="AB15" s="639"/>
      <c r="AC15" s="639"/>
      <c r="AD15" s="640">
        <v>20557</v>
      </c>
      <c r="AE15" s="640"/>
      <c r="AF15" s="640"/>
      <c r="AG15" s="640"/>
      <c r="AH15" s="640"/>
      <c r="AI15" s="640"/>
      <c r="AJ15" s="640"/>
      <c r="AK15" s="640"/>
      <c r="AL15" s="609">
        <v>0.1</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408134</v>
      </c>
      <c r="BH15" s="587"/>
      <c r="BI15" s="587"/>
      <c r="BJ15" s="587"/>
      <c r="BK15" s="587"/>
      <c r="BL15" s="587"/>
      <c r="BM15" s="587"/>
      <c r="BN15" s="588"/>
      <c r="BO15" s="639">
        <v>6.1</v>
      </c>
      <c r="BP15" s="639"/>
      <c r="BQ15" s="639"/>
      <c r="BR15" s="639"/>
      <c r="BS15" s="592" t="s">
        <v>112</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4917361</v>
      </c>
      <c r="CS15" s="587"/>
      <c r="CT15" s="587"/>
      <c r="CU15" s="587"/>
      <c r="CV15" s="587"/>
      <c r="CW15" s="587"/>
      <c r="CX15" s="587"/>
      <c r="CY15" s="588"/>
      <c r="CZ15" s="639">
        <v>11.6</v>
      </c>
      <c r="DA15" s="639"/>
      <c r="DB15" s="639"/>
      <c r="DC15" s="639"/>
      <c r="DD15" s="592">
        <v>2964328</v>
      </c>
      <c r="DE15" s="587"/>
      <c r="DF15" s="587"/>
      <c r="DG15" s="587"/>
      <c r="DH15" s="587"/>
      <c r="DI15" s="587"/>
      <c r="DJ15" s="587"/>
      <c r="DK15" s="587"/>
      <c r="DL15" s="587"/>
      <c r="DM15" s="587"/>
      <c r="DN15" s="587"/>
      <c r="DO15" s="587"/>
      <c r="DP15" s="588"/>
      <c r="DQ15" s="592">
        <v>1998079</v>
      </c>
      <c r="DR15" s="587"/>
      <c r="DS15" s="587"/>
      <c r="DT15" s="587"/>
      <c r="DU15" s="587"/>
      <c r="DV15" s="587"/>
      <c r="DW15" s="587"/>
      <c r="DX15" s="587"/>
      <c r="DY15" s="587"/>
      <c r="DZ15" s="587"/>
      <c r="EA15" s="587"/>
      <c r="EB15" s="587"/>
      <c r="EC15" s="622"/>
    </row>
    <row r="16" spans="2:143" ht="11.25" customHeight="1" x14ac:dyDescent="0.15">
      <c r="B16" s="583" t="s">
        <v>241</v>
      </c>
      <c r="C16" s="584"/>
      <c r="D16" s="584"/>
      <c r="E16" s="584"/>
      <c r="F16" s="584"/>
      <c r="G16" s="584"/>
      <c r="H16" s="584"/>
      <c r="I16" s="584"/>
      <c r="J16" s="584"/>
      <c r="K16" s="584"/>
      <c r="L16" s="584"/>
      <c r="M16" s="584"/>
      <c r="N16" s="584"/>
      <c r="O16" s="584"/>
      <c r="P16" s="584"/>
      <c r="Q16" s="585"/>
      <c r="R16" s="586">
        <v>17515036</v>
      </c>
      <c r="S16" s="587"/>
      <c r="T16" s="587"/>
      <c r="U16" s="587"/>
      <c r="V16" s="587"/>
      <c r="W16" s="587"/>
      <c r="X16" s="587"/>
      <c r="Y16" s="588"/>
      <c r="Z16" s="639">
        <v>40.1</v>
      </c>
      <c r="AA16" s="639"/>
      <c r="AB16" s="639"/>
      <c r="AC16" s="639"/>
      <c r="AD16" s="640">
        <v>15666977</v>
      </c>
      <c r="AE16" s="640"/>
      <c r="AF16" s="640"/>
      <c r="AG16" s="640"/>
      <c r="AH16" s="640"/>
      <c r="AI16" s="640"/>
      <c r="AJ16" s="640"/>
      <c r="AK16" s="640"/>
      <c r="AL16" s="609">
        <v>67.2</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181339</v>
      </c>
      <c r="CS16" s="587"/>
      <c r="CT16" s="587"/>
      <c r="CU16" s="587"/>
      <c r="CV16" s="587"/>
      <c r="CW16" s="587"/>
      <c r="CX16" s="587"/>
      <c r="CY16" s="588"/>
      <c r="CZ16" s="639">
        <v>0.4</v>
      </c>
      <c r="DA16" s="639"/>
      <c r="DB16" s="639"/>
      <c r="DC16" s="639"/>
      <c r="DD16" s="592" t="s">
        <v>112</v>
      </c>
      <c r="DE16" s="587"/>
      <c r="DF16" s="587"/>
      <c r="DG16" s="587"/>
      <c r="DH16" s="587"/>
      <c r="DI16" s="587"/>
      <c r="DJ16" s="587"/>
      <c r="DK16" s="587"/>
      <c r="DL16" s="587"/>
      <c r="DM16" s="587"/>
      <c r="DN16" s="587"/>
      <c r="DO16" s="587"/>
      <c r="DP16" s="588"/>
      <c r="DQ16" s="592">
        <v>90264</v>
      </c>
      <c r="DR16" s="587"/>
      <c r="DS16" s="587"/>
      <c r="DT16" s="587"/>
      <c r="DU16" s="587"/>
      <c r="DV16" s="587"/>
      <c r="DW16" s="587"/>
      <c r="DX16" s="587"/>
      <c r="DY16" s="587"/>
      <c r="DZ16" s="587"/>
      <c r="EA16" s="587"/>
      <c r="EB16" s="587"/>
      <c r="EC16" s="622"/>
    </row>
    <row r="17" spans="2:133" ht="11.25" customHeight="1" x14ac:dyDescent="0.15">
      <c r="B17" s="583" t="s">
        <v>244</v>
      </c>
      <c r="C17" s="584"/>
      <c r="D17" s="584"/>
      <c r="E17" s="584"/>
      <c r="F17" s="584"/>
      <c r="G17" s="584"/>
      <c r="H17" s="584"/>
      <c r="I17" s="584"/>
      <c r="J17" s="584"/>
      <c r="K17" s="584"/>
      <c r="L17" s="584"/>
      <c r="M17" s="584"/>
      <c r="N17" s="584"/>
      <c r="O17" s="584"/>
      <c r="P17" s="584"/>
      <c r="Q17" s="585"/>
      <c r="R17" s="586">
        <v>15666977</v>
      </c>
      <c r="S17" s="587"/>
      <c r="T17" s="587"/>
      <c r="U17" s="587"/>
      <c r="V17" s="587"/>
      <c r="W17" s="587"/>
      <c r="X17" s="587"/>
      <c r="Y17" s="588"/>
      <c r="Z17" s="639">
        <v>35.799999999999997</v>
      </c>
      <c r="AA17" s="639"/>
      <c r="AB17" s="639"/>
      <c r="AC17" s="639"/>
      <c r="AD17" s="640">
        <v>15666977</v>
      </c>
      <c r="AE17" s="640"/>
      <c r="AF17" s="640"/>
      <c r="AG17" s="640"/>
      <c r="AH17" s="640"/>
      <c r="AI17" s="640"/>
      <c r="AJ17" s="640"/>
      <c r="AK17" s="640"/>
      <c r="AL17" s="609">
        <v>67.2</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8386973</v>
      </c>
      <c r="CS17" s="587"/>
      <c r="CT17" s="587"/>
      <c r="CU17" s="587"/>
      <c r="CV17" s="587"/>
      <c r="CW17" s="587"/>
      <c r="CX17" s="587"/>
      <c r="CY17" s="588"/>
      <c r="CZ17" s="639">
        <v>19.8</v>
      </c>
      <c r="DA17" s="639"/>
      <c r="DB17" s="639"/>
      <c r="DC17" s="639"/>
      <c r="DD17" s="592" t="s">
        <v>112</v>
      </c>
      <c r="DE17" s="587"/>
      <c r="DF17" s="587"/>
      <c r="DG17" s="587"/>
      <c r="DH17" s="587"/>
      <c r="DI17" s="587"/>
      <c r="DJ17" s="587"/>
      <c r="DK17" s="587"/>
      <c r="DL17" s="587"/>
      <c r="DM17" s="587"/>
      <c r="DN17" s="587"/>
      <c r="DO17" s="587"/>
      <c r="DP17" s="588"/>
      <c r="DQ17" s="592">
        <v>8218636</v>
      </c>
      <c r="DR17" s="587"/>
      <c r="DS17" s="587"/>
      <c r="DT17" s="587"/>
      <c r="DU17" s="587"/>
      <c r="DV17" s="587"/>
      <c r="DW17" s="587"/>
      <c r="DX17" s="587"/>
      <c r="DY17" s="587"/>
      <c r="DZ17" s="587"/>
      <c r="EA17" s="587"/>
      <c r="EB17" s="587"/>
      <c r="EC17" s="622"/>
    </row>
    <row r="18" spans="2:133" ht="11.25" customHeight="1" x14ac:dyDescent="0.15">
      <c r="B18" s="583" t="s">
        <v>247</v>
      </c>
      <c r="C18" s="584"/>
      <c r="D18" s="584"/>
      <c r="E18" s="584"/>
      <c r="F18" s="584"/>
      <c r="G18" s="584"/>
      <c r="H18" s="584"/>
      <c r="I18" s="584"/>
      <c r="J18" s="584"/>
      <c r="K18" s="584"/>
      <c r="L18" s="584"/>
      <c r="M18" s="584"/>
      <c r="N18" s="584"/>
      <c r="O18" s="584"/>
      <c r="P18" s="584"/>
      <c r="Q18" s="585"/>
      <c r="R18" s="586">
        <v>1848005</v>
      </c>
      <c r="S18" s="587"/>
      <c r="T18" s="587"/>
      <c r="U18" s="587"/>
      <c r="V18" s="587"/>
      <c r="W18" s="587"/>
      <c r="X18" s="587"/>
      <c r="Y18" s="588"/>
      <c r="Z18" s="639">
        <v>4.2</v>
      </c>
      <c r="AA18" s="639"/>
      <c r="AB18" s="639"/>
      <c r="AC18" s="639"/>
      <c r="AD18" s="640" t="s">
        <v>112</v>
      </c>
      <c r="AE18" s="640"/>
      <c r="AF18" s="640"/>
      <c r="AG18" s="640"/>
      <c r="AH18" s="640"/>
      <c r="AI18" s="640"/>
      <c r="AJ18" s="640"/>
      <c r="AK18" s="640"/>
      <c r="AL18" s="609" t="s">
        <v>112</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250</v>
      </c>
      <c r="C19" s="584"/>
      <c r="D19" s="584"/>
      <c r="E19" s="584"/>
      <c r="F19" s="584"/>
      <c r="G19" s="584"/>
      <c r="H19" s="584"/>
      <c r="I19" s="584"/>
      <c r="J19" s="584"/>
      <c r="K19" s="584"/>
      <c r="L19" s="584"/>
      <c r="M19" s="584"/>
      <c r="N19" s="584"/>
      <c r="O19" s="584"/>
      <c r="P19" s="584"/>
      <c r="Q19" s="585"/>
      <c r="R19" s="586">
        <v>54</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303132</v>
      </c>
      <c r="BH19" s="587"/>
      <c r="BI19" s="587"/>
      <c r="BJ19" s="587"/>
      <c r="BK19" s="587"/>
      <c r="BL19" s="587"/>
      <c r="BM19" s="587"/>
      <c r="BN19" s="588"/>
      <c r="BO19" s="639">
        <v>4.5</v>
      </c>
      <c r="BP19" s="639"/>
      <c r="BQ19" s="639"/>
      <c r="BR19" s="639"/>
      <c r="BS19" s="592" t="s">
        <v>112</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253</v>
      </c>
      <c r="C20" s="584"/>
      <c r="D20" s="584"/>
      <c r="E20" s="584"/>
      <c r="F20" s="584"/>
      <c r="G20" s="584"/>
      <c r="H20" s="584"/>
      <c r="I20" s="584"/>
      <c r="J20" s="584"/>
      <c r="K20" s="584"/>
      <c r="L20" s="584"/>
      <c r="M20" s="584"/>
      <c r="N20" s="584"/>
      <c r="O20" s="584"/>
      <c r="P20" s="584"/>
      <c r="Q20" s="585"/>
      <c r="R20" s="586">
        <v>25417337</v>
      </c>
      <c r="S20" s="587"/>
      <c r="T20" s="587"/>
      <c r="U20" s="587"/>
      <c r="V20" s="587"/>
      <c r="W20" s="587"/>
      <c r="X20" s="587"/>
      <c r="Y20" s="588"/>
      <c r="Z20" s="639">
        <v>58.1</v>
      </c>
      <c r="AA20" s="639"/>
      <c r="AB20" s="639"/>
      <c r="AC20" s="639"/>
      <c r="AD20" s="640">
        <v>23271066</v>
      </c>
      <c r="AE20" s="640"/>
      <c r="AF20" s="640"/>
      <c r="AG20" s="640"/>
      <c r="AH20" s="640"/>
      <c r="AI20" s="640"/>
      <c r="AJ20" s="640"/>
      <c r="AK20" s="640"/>
      <c r="AL20" s="609">
        <v>99.9</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303132</v>
      </c>
      <c r="BH20" s="587"/>
      <c r="BI20" s="587"/>
      <c r="BJ20" s="587"/>
      <c r="BK20" s="587"/>
      <c r="BL20" s="587"/>
      <c r="BM20" s="587"/>
      <c r="BN20" s="588"/>
      <c r="BO20" s="639">
        <v>4.5</v>
      </c>
      <c r="BP20" s="639"/>
      <c r="BQ20" s="639"/>
      <c r="BR20" s="639"/>
      <c r="BS20" s="592" t="s">
        <v>112</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42460230</v>
      </c>
      <c r="CS20" s="587"/>
      <c r="CT20" s="587"/>
      <c r="CU20" s="587"/>
      <c r="CV20" s="587"/>
      <c r="CW20" s="587"/>
      <c r="CX20" s="587"/>
      <c r="CY20" s="588"/>
      <c r="CZ20" s="639">
        <v>100</v>
      </c>
      <c r="DA20" s="639"/>
      <c r="DB20" s="639"/>
      <c r="DC20" s="639"/>
      <c r="DD20" s="592">
        <v>9354406</v>
      </c>
      <c r="DE20" s="587"/>
      <c r="DF20" s="587"/>
      <c r="DG20" s="587"/>
      <c r="DH20" s="587"/>
      <c r="DI20" s="587"/>
      <c r="DJ20" s="587"/>
      <c r="DK20" s="587"/>
      <c r="DL20" s="587"/>
      <c r="DM20" s="587"/>
      <c r="DN20" s="587"/>
      <c r="DO20" s="587"/>
      <c r="DP20" s="588"/>
      <c r="DQ20" s="592">
        <v>27874685</v>
      </c>
      <c r="DR20" s="587"/>
      <c r="DS20" s="587"/>
      <c r="DT20" s="587"/>
      <c r="DU20" s="587"/>
      <c r="DV20" s="587"/>
      <c r="DW20" s="587"/>
      <c r="DX20" s="587"/>
      <c r="DY20" s="587"/>
      <c r="DZ20" s="587"/>
      <c r="EA20" s="587"/>
      <c r="EB20" s="587"/>
      <c r="EC20" s="622"/>
    </row>
    <row r="21" spans="2:133" ht="11.25" customHeight="1" x14ac:dyDescent="0.15">
      <c r="B21" s="583" t="s">
        <v>256</v>
      </c>
      <c r="C21" s="584"/>
      <c r="D21" s="584"/>
      <c r="E21" s="584"/>
      <c r="F21" s="584"/>
      <c r="G21" s="584"/>
      <c r="H21" s="584"/>
      <c r="I21" s="584"/>
      <c r="J21" s="584"/>
      <c r="K21" s="584"/>
      <c r="L21" s="584"/>
      <c r="M21" s="584"/>
      <c r="N21" s="584"/>
      <c r="O21" s="584"/>
      <c r="P21" s="584"/>
      <c r="Q21" s="585"/>
      <c r="R21" s="586">
        <v>15066</v>
      </c>
      <c r="S21" s="587"/>
      <c r="T21" s="587"/>
      <c r="U21" s="587"/>
      <c r="V21" s="587"/>
      <c r="W21" s="587"/>
      <c r="X21" s="587"/>
      <c r="Y21" s="588"/>
      <c r="Z21" s="639">
        <v>0</v>
      </c>
      <c r="AA21" s="639"/>
      <c r="AB21" s="639"/>
      <c r="AC21" s="639"/>
      <c r="AD21" s="640">
        <v>15066</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4920</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258</v>
      </c>
      <c r="C22" s="584"/>
      <c r="D22" s="584"/>
      <c r="E22" s="584"/>
      <c r="F22" s="584"/>
      <c r="G22" s="584"/>
      <c r="H22" s="584"/>
      <c r="I22" s="584"/>
      <c r="J22" s="584"/>
      <c r="K22" s="584"/>
      <c r="L22" s="584"/>
      <c r="M22" s="584"/>
      <c r="N22" s="584"/>
      <c r="O22" s="584"/>
      <c r="P22" s="584"/>
      <c r="Q22" s="585"/>
      <c r="R22" s="586">
        <v>162776</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261</v>
      </c>
      <c r="C23" s="584"/>
      <c r="D23" s="584"/>
      <c r="E23" s="584"/>
      <c r="F23" s="584"/>
      <c r="G23" s="584"/>
      <c r="H23" s="584"/>
      <c r="I23" s="584"/>
      <c r="J23" s="584"/>
      <c r="K23" s="584"/>
      <c r="L23" s="584"/>
      <c r="M23" s="584"/>
      <c r="N23" s="584"/>
      <c r="O23" s="584"/>
      <c r="P23" s="584"/>
      <c r="Q23" s="585"/>
      <c r="R23" s="586">
        <v>578794</v>
      </c>
      <c r="S23" s="587"/>
      <c r="T23" s="587"/>
      <c r="U23" s="587"/>
      <c r="V23" s="587"/>
      <c r="W23" s="587"/>
      <c r="X23" s="587"/>
      <c r="Y23" s="588"/>
      <c r="Z23" s="639">
        <v>1.3</v>
      </c>
      <c r="AA23" s="639"/>
      <c r="AB23" s="639"/>
      <c r="AC23" s="639"/>
      <c r="AD23" s="640">
        <v>12497</v>
      </c>
      <c r="AE23" s="640"/>
      <c r="AF23" s="640"/>
      <c r="AG23" s="640"/>
      <c r="AH23" s="640"/>
      <c r="AI23" s="640"/>
      <c r="AJ23" s="640"/>
      <c r="AK23" s="640"/>
      <c r="AL23" s="609">
        <v>0.1</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298212</v>
      </c>
      <c r="BH23" s="587"/>
      <c r="BI23" s="587"/>
      <c r="BJ23" s="587"/>
      <c r="BK23" s="587"/>
      <c r="BL23" s="587"/>
      <c r="BM23" s="587"/>
      <c r="BN23" s="588"/>
      <c r="BO23" s="639">
        <v>4.5</v>
      </c>
      <c r="BP23" s="639"/>
      <c r="BQ23" s="639"/>
      <c r="BR23" s="639"/>
      <c r="BS23" s="592" t="s">
        <v>112</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x14ac:dyDescent="0.15">
      <c r="B24" s="583" t="s">
        <v>268</v>
      </c>
      <c r="C24" s="584"/>
      <c r="D24" s="584"/>
      <c r="E24" s="584"/>
      <c r="F24" s="584"/>
      <c r="G24" s="584"/>
      <c r="H24" s="584"/>
      <c r="I24" s="584"/>
      <c r="J24" s="584"/>
      <c r="K24" s="584"/>
      <c r="L24" s="584"/>
      <c r="M24" s="584"/>
      <c r="N24" s="584"/>
      <c r="O24" s="584"/>
      <c r="P24" s="584"/>
      <c r="Q24" s="585"/>
      <c r="R24" s="586">
        <v>79043</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17004737</v>
      </c>
      <c r="CS24" s="637"/>
      <c r="CT24" s="637"/>
      <c r="CU24" s="637"/>
      <c r="CV24" s="637"/>
      <c r="CW24" s="637"/>
      <c r="CX24" s="637"/>
      <c r="CY24" s="684"/>
      <c r="CZ24" s="688">
        <v>40</v>
      </c>
      <c r="DA24" s="689"/>
      <c r="DB24" s="689"/>
      <c r="DC24" s="690"/>
      <c r="DD24" s="683">
        <v>13841033</v>
      </c>
      <c r="DE24" s="637"/>
      <c r="DF24" s="637"/>
      <c r="DG24" s="637"/>
      <c r="DH24" s="637"/>
      <c r="DI24" s="637"/>
      <c r="DJ24" s="637"/>
      <c r="DK24" s="684"/>
      <c r="DL24" s="683">
        <v>12163150</v>
      </c>
      <c r="DM24" s="637"/>
      <c r="DN24" s="637"/>
      <c r="DO24" s="637"/>
      <c r="DP24" s="637"/>
      <c r="DQ24" s="637"/>
      <c r="DR24" s="637"/>
      <c r="DS24" s="637"/>
      <c r="DT24" s="637"/>
      <c r="DU24" s="637"/>
      <c r="DV24" s="684"/>
      <c r="DW24" s="685">
        <v>49</v>
      </c>
      <c r="DX24" s="654"/>
      <c r="DY24" s="654"/>
      <c r="DZ24" s="654"/>
      <c r="EA24" s="654"/>
      <c r="EB24" s="654"/>
      <c r="EC24" s="686"/>
    </row>
    <row r="25" spans="2:133" ht="11.25" customHeight="1" x14ac:dyDescent="0.15">
      <c r="B25" s="583" t="s">
        <v>271</v>
      </c>
      <c r="C25" s="584"/>
      <c r="D25" s="584"/>
      <c r="E25" s="584"/>
      <c r="F25" s="584"/>
      <c r="G25" s="584"/>
      <c r="H25" s="584"/>
      <c r="I25" s="584"/>
      <c r="J25" s="584"/>
      <c r="K25" s="584"/>
      <c r="L25" s="584"/>
      <c r="M25" s="584"/>
      <c r="N25" s="584"/>
      <c r="O25" s="584"/>
      <c r="P25" s="584"/>
      <c r="Q25" s="585"/>
      <c r="R25" s="586">
        <v>5575488</v>
      </c>
      <c r="S25" s="587"/>
      <c r="T25" s="587"/>
      <c r="U25" s="587"/>
      <c r="V25" s="587"/>
      <c r="W25" s="587"/>
      <c r="X25" s="587"/>
      <c r="Y25" s="588"/>
      <c r="Z25" s="639">
        <v>12.8</v>
      </c>
      <c r="AA25" s="639"/>
      <c r="AB25" s="639"/>
      <c r="AC25" s="639"/>
      <c r="AD25" s="640" t="s">
        <v>112</v>
      </c>
      <c r="AE25" s="640"/>
      <c r="AF25" s="640"/>
      <c r="AG25" s="640"/>
      <c r="AH25" s="640"/>
      <c r="AI25" s="640"/>
      <c r="AJ25" s="640"/>
      <c r="AK25" s="640"/>
      <c r="AL25" s="609" t="s">
        <v>112</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4696416</v>
      </c>
      <c r="CS25" s="605"/>
      <c r="CT25" s="605"/>
      <c r="CU25" s="605"/>
      <c r="CV25" s="605"/>
      <c r="CW25" s="605"/>
      <c r="CX25" s="605"/>
      <c r="CY25" s="606"/>
      <c r="CZ25" s="589">
        <v>11.1</v>
      </c>
      <c r="DA25" s="607"/>
      <c r="DB25" s="607"/>
      <c r="DC25" s="608"/>
      <c r="DD25" s="592">
        <v>4269515</v>
      </c>
      <c r="DE25" s="605"/>
      <c r="DF25" s="605"/>
      <c r="DG25" s="605"/>
      <c r="DH25" s="605"/>
      <c r="DI25" s="605"/>
      <c r="DJ25" s="605"/>
      <c r="DK25" s="606"/>
      <c r="DL25" s="592">
        <v>4053444</v>
      </c>
      <c r="DM25" s="605"/>
      <c r="DN25" s="605"/>
      <c r="DO25" s="605"/>
      <c r="DP25" s="605"/>
      <c r="DQ25" s="605"/>
      <c r="DR25" s="605"/>
      <c r="DS25" s="605"/>
      <c r="DT25" s="605"/>
      <c r="DU25" s="605"/>
      <c r="DV25" s="606"/>
      <c r="DW25" s="609">
        <v>16.3</v>
      </c>
      <c r="DX25" s="610"/>
      <c r="DY25" s="610"/>
      <c r="DZ25" s="610"/>
      <c r="EA25" s="610"/>
      <c r="EB25" s="610"/>
      <c r="EC25" s="611"/>
    </row>
    <row r="26" spans="2:133" ht="11.25" customHeight="1" x14ac:dyDescent="0.15">
      <c r="B26" s="680" t="s">
        <v>274</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3041844</v>
      </c>
      <c r="CS26" s="587"/>
      <c r="CT26" s="587"/>
      <c r="CU26" s="587"/>
      <c r="CV26" s="587"/>
      <c r="CW26" s="587"/>
      <c r="CX26" s="587"/>
      <c r="CY26" s="588"/>
      <c r="CZ26" s="589">
        <v>7.2</v>
      </c>
      <c r="DA26" s="607"/>
      <c r="DB26" s="607"/>
      <c r="DC26" s="608"/>
      <c r="DD26" s="592">
        <v>2650402</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x14ac:dyDescent="0.15">
      <c r="B27" s="583" t="s">
        <v>277</v>
      </c>
      <c r="C27" s="584"/>
      <c r="D27" s="584"/>
      <c r="E27" s="584"/>
      <c r="F27" s="584"/>
      <c r="G27" s="584"/>
      <c r="H27" s="584"/>
      <c r="I27" s="584"/>
      <c r="J27" s="584"/>
      <c r="K27" s="584"/>
      <c r="L27" s="584"/>
      <c r="M27" s="584"/>
      <c r="N27" s="584"/>
      <c r="O27" s="584"/>
      <c r="P27" s="584"/>
      <c r="Q27" s="585"/>
      <c r="R27" s="586">
        <v>2351174</v>
      </c>
      <c r="S27" s="587"/>
      <c r="T27" s="587"/>
      <c r="U27" s="587"/>
      <c r="V27" s="587"/>
      <c r="W27" s="587"/>
      <c r="X27" s="587"/>
      <c r="Y27" s="588"/>
      <c r="Z27" s="639">
        <v>5.4</v>
      </c>
      <c r="AA27" s="639"/>
      <c r="AB27" s="639"/>
      <c r="AC27" s="639"/>
      <c r="AD27" s="640" t="s">
        <v>112</v>
      </c>
      <c r="AE27" s="640"/>
      <c r="AF27" s="640"/>
      <c r="AG27" s="640"/>
      <c r="AH27" s="640"/>
      <c r="AI27" s="640"/>
      <c r="AJ27" s="640"/>
      <c r="AK27" s="640"/>
      <c r="AL27" s="609" t="s">
        <v>112</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6675658</v>
      </c>
      <c r="BH27" s="587"/>
      <c r="BI27" s="587"/>
      <c r="BJ27" s="587"/>
      <c r="BK27" s="587"/>
      <c r="BL27" s="587"/>
      <c r="BM27" s="587"/>
      <c r="BN27" s="588"/>
      <c r="BO27" s="639">
        <v>100</v>
      </c>
      <c r="BP27" s="639"/>
      <c r="BQ27" s="639"/>
      <c r="BR27" s="639"/>
      <c r="BS27" s="592">
        <v>39483</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3921348</v>
      </c>
      <c r="CS27" s="605"/>
      <c r="CT27" s="605"/>
      <c r="CU27" s="605"/>
      <c r="CV27" s="605"/>
      <c r="CW27" s="605"/>
      <c r="CX27" s="605"/>
      <c r="CY27" s="606"/>
      <c r="CZ27" s="589">
        <v>9.1999999999999993</v>
      </c>
      <c r="DA27" s="607"/>
      <c r="DB27" s="607"/>
      <c r="DC27" s="608"/>
      <c r="DD27" s="592">
        <v>1352882</v>
      </c>
      <c r="DE27" s="605"/>
      <c r="DF27" s="605"/>
      <c r="DG27" s="605"/>
      <c r="DH27" s="605"/>
      <c r="DI27" s="605"/>
      <c r="DJ27" s="605"/>
      <c r="DK27" s="606"/>
      <c r="DL27" s="592">
        <v>1349872</v>
      </c>
      <c r="DM27" s="605"/>
      <c r="DN27" s="605"/>
      <c r="DO27" s="605"/>
      <c r="DP27" s="605"/>
      <c r="DQ27" s="605"/>
      <c r="DR27" s="605"/>
      <c r="DS27" s="605"/>
      <c r="DT27" s="605"/>
      <c r="DU27" s="605"/>
      <c r="DV27" s="606"/>
      <c r="DW27" s="609">
        <v>5.4</v>
      </c>
      <c r="DX27" s="610"/>
      <c r="DY27" s="610"/>
      <c r="DZ27" s="610"/>
      <c r="EA27" s="610"/>
      <c r="EB27" s="610"/>
      <c r="EC27" s="611"/>
    </row>
    <row r="28" spans="2:133" ht="11.25" customHeight="1" x14ac:dyDescent="0.15">
      <c r="B28" s="583" t="s">
        <v>280</v>
      </c>
      <c r="C28" s="584"/>
      <c r="D28" s="584"/>
      <c r="E28" s="584"/>
      <c r="F28" s="584"/>
      <c r="G28" s="584"/>
      <c r="H28" s="584"/>
      <c r="I28" s="584"/>
      <c r="J28" s="584"/>
      <c r="K28" s="584"/>
      <c r="L28" s="584"/>
      <c r="M28" s="584"/>
      <c r="N28" s="584"/>
      <c r="O28" s="584"/>
      <c r="P28" s="584"/>
      <c r="Q28" s="585"/>
      <c r="R28" s="586">
        <v>212631</v>
      </c>
      <c r="S28" s="587"/>
      <c r="T28" s="587"/>
      <c r="U28" s="587"/>
      <c r="V28" s="587"/>
      <c r="W28" s="587"/>
      <c r="X28" s="587"/>
      <c r="Y28" s="588"/>
      <c r="Z28" s="639">
        <v>0.5</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8386973</v>
      </c>
      <c r="CS28" s="587"/>
      <c r="CT28" s="587"/>
      <c r="CU28" s="587"/>
      <c r="CV28" s="587"/>
      <c r="CW28" s="587"/>
      <c r="CX28" s="587"/>
      <c r="CY28" s="588"/>
      <c r="CZ28" s="589">
        <v>19.8</v>
      </c>
      <c r="DA28" s="607"/>
      <c r="DB28" s="607"/>
      <c r="DC28" s="608"/>
      <c r="DD28" s="592">
        <v>8218636</v>
      </c>
      <c r="DE28" s="587"/>
      <c r="DF28" s="587"/>
      <c r="DG28" s="587"/>
      <c r="DH28" s="587"/>
      <c r="DI28" s="587"/>
      <c r="DJ28" s="587"/>
      <c r="DK28" s="588"/>
      <c r="DL28" s="592">
        <v>6759834</v>
      </c>
      <c r="DM28" s="587"/>
      <c r="DN28" s="587"/>
      <c r="DO28" s="587"/>
      <c r="DP28" s="587"/>
      <c r="DQ28" s="587"/>
      <c r="DR28" s="587"/>
      <c r="DS28" s="587"/>
      <c r="DT28" s="587"/>
      <c r="DU28" s="587"/>
      <c r="DV28" s="588"/>
      <c r="DW28" s="609">
        <v>27.2</v>
      </c>
      <c r="DX28" s="610"/>
      <c r="DY28" s="610"/>
      <c r="DZ28" s="610"/>
      <c r="EA28" s="610"/>
      <c r="EB28" s="610"/>
      <c r="EC28" s="611"/>
    </row>
    <row r="29" spans="2:133" ht="11.25" customHeight="1" x14ac:dyDescent="0.15">
      <c r="B29" s="583" t="s">
        <v>282</v>
      </c>
      <c r="C29" s="584"/>
      <c r="D29" s="584"/>
      <c r="E29" s="584"/>
      <c r="F29" s="584"/>
      <c r="G29" s="584"/>
      <c r="H29" s="584"/>
      <c r="I29" s="584"/>
      <c r="J29" s="584"/>
      <c r="K29" s="584"/>
      <c r="L29" s="584"/>
      <c r="M29" s="584"/>
      <c r="N29" s="584"/>
      <c r="O29" s="584"/>
      <c r="P29" s="584"/>
      <c r="Q29" s="585"/>
      <c r="R29" s="586">
        <v>12130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8386776</v>
      </c>
      <c r="CS29" s="605"/>
      <c r="CT29" s="605"/>
      <c r="CU29" s="605"/>
      <c r="CV29" s="605"/>
      <c r="CW29" s="605"/>
      <c r="CX29" s="605"/>
      <c r="CY29" s="606"/>
      <c r="CZ29" s="589">
        <v>19.8</v>
      </c>
      <c r="DA29" s="607"/>
      <c r="DB29" s="607"/>
      <c r="DC29" s="608"/>
      <c r="DD29" s="592">
        <v>8218439</v>
      </c>
      <c r="DE29" s="605"/>
      <c r="DF29" s="605"/>
      <c r="DG29" s="605"/>
      <c r="DH29" s="605"/>
      <c r="DI29" s="605"/>
      <c r="DJ29" s="605"/>
      <c r="DK29" s="606"/>
      <c r="DL29" s="592">
        <v>6759637</v>
      </c>
      <c r="DM29" s="605"/>
      <c r="DN29" s="605"/>
      <c r="DO29" s="605"/>
      <c r="DP29" s="605"/>
      <c r="DQ29" s="605"/>
      <c r="DR29" s="605"/>
      <c r="DS29" s="605"/>
      <c r="DT29" s="605"/>
      <c r="DU29" s="605"/>
      <c r="DV29" s="606"/>
      <c r="DW29" s="609">
        <v>27.2</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145010</v>
      </c>
      <c r="S30" s="587"/>
      <c r="T30" s="587"/>
      <c r="U30" s="587"/>
      <c r="V30" s="587"/>
      <c r="W30" s="587"/>
      <c r="X30" s="587"/>
      <c r="Y30" s="588"/>
      <c r="Z30" s="639">
        <v>0.3</v>
      </c>
      <c r="AA30" s="639"/>
      <c r="AB30" s="639"/>
      <c r="AC30" s="639"/>
      <c r="AD30" s="640" t="s">
        <v>112</v>
      </c>
      <c r="AE30" s="640"/>
      <c r="AF30" s="640"/>
      <c r="AG30" s="640"/>
      <c r="AH30" s="640"/>
      <c r="AI30" s="640"/>
      <c r="AJ30" s="640"/>
      <c r="AK30" s="640"/>
      <c r="AL30" s="609" t="s">
        <v>112</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99.1</v>
      </c>
      <c r="BH30" s="653"/>
      <c r="BI30" s="653"/>
      <c r="BJ30" s="653"/>
      <c r="BK30" s="653"/>
      <c r="BL30" s="653"/>
      <c r="BM30" s="654">
        <v>95.6</v>
      </c>
      <c r="BN30" s="653"/>
      <c r="BO30" s="653"/>
      <c r="BP30" s="653"/>
      <c r="BQ30" s="655"/>
      <c r="BR30" s="652">
        <v>99</v>
      </c>
      <c r="BS30" s="653"/>
      <c r="BT30" s="653"/>
      <c r="BU30" s="653"/>
      <c r="BV30" s="653"/>
      <c r="BW30" s="653"/>
      <c r="BX30" s="654">
        <v>95.6</v>
      </c>
      <c r="BY30" s="653"/>
      <c r="BZ30" s="653"/>
      <c r="CA30" s="653"/>
      <c r="CB30" s="655"/>
      <c r="CD30" s="658"/>
      <c r="CE30" s="659"/>
      <c r="CF30" s="623" t="s">
        <v>290</v>
      </c>
      <c r="CG30" s="620"/>
      <c r="CH30" s="620"/>
      <c r="CI30" s="620"/>
      <c r="CJ30" s="620"/>
      <c r="CK30" s="620"/>
      <c r="CL30" s="620"/>
      <c r="CM30" s="620"/>
      <c r="CN30" s="620"/>
      <c r="CO30" s="620"/>
      <c r="CP30" s="620"/>
      <c r="CQ30" s="621"/>
      <c r="CR30" s="586">
        <v>7838360</v>
      </c>
      <c r="CS30" s="587"/>
      <c r="CT30" s="587"/>
      <c r="CU30" s="587"/>
      <c r="CV30" s="587"/>
      <c r="CW30" s="587"/>
      <c r="CX30" s="587"/>
      <c r="CY30" s="588"/>
      <c r="CZ30" s="589">
        <v>18.5</v>
      </c>
      <c r="DA30" s="607"/>
      <c r="DB30" s="607"/>
      <c r="DC30" s="608"/>
      <c r="DD30" s="592">
        <v>7670023</v>
      </c>
      <c r="DE30" s="587"/>
      <c r="DF30" s="587"/>
      <c r="DG30" s="587"/>
      <c r="DH30" s="587"/>
      <c r="DI30" s="587"/>
      <c r="DJ30" s="587"/>
      <c r="DK30" s="588"/>
      <c r="DL30" s="592">
        <v>6211221</v>
      </c>
      <c r="DM30" s="587"/>
      <c r="DN30" s="587"/>
      <c r="DO30" s="587"/>
      <c r="DP30" s="587"/>
      <c r="DQ30" s="587"/>
      <c r="DR30" s="587"/>
      <c r="DS30" s="587"/>
      <c r="DT30" s="587"/>
      <c r="DU30" s="587"/>
      <c r="DV30" s="588"/>
      <c r="DW30" s="609">
        <v>25</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1301814</v>
      </c>
      <c r="S31" s="587"/>
      <c r="T31" s="587"/>
      <c r="U31" s="587"/>
      <c r="V31" s="587"/>
      <c r="W31" s="587"/>
      <c r="X31" s="587"/>
      <c r="Y31" s="588"/>
      <c r="Z31" s="639">
        <v>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99</v>
      </c>
      <c r="BH31" s="605"/>
      <c r="BI31" s="605"/>
      <c r="BJ31" s="605"/>
      <c r="BK31" s="605"/>
      <c r="BL31" s="605"/>
      <c r="BM31" s="641">
        <v>95.8</v>
      </c>
      <c r="BN31" s="651"/>
      <c r="BO31" s="651"/>
      <c r="BP31" s="651"/>
      <c r="BQ31" s="615"/>
      <c r="BR31" s="650">
        <v>99</v>
      </c>
      <c r="BS31" s="605"/>
      <c r="BT31" s="605"/>
      <c r="BU31" s="605"/>
      <c r="BV31" s="605"/>
      <c r="BW31" s="605"/>
      <c r="BX31" s="641">
        <v>95.8</v>
      </c>
      <c r="BY31" s="651"/>
      <c r="BZ31" s="651"/>
      <c r="CA31" s="651"/>
      <c r="CB31" s="615"/>
      <c r="CD31" s="658"/>
      <c r="CE31" s="659"/>
      <c r="CF31" s="623" t="s">
        <v>294</v>
      </c>
      <c r="CG31" s="620"/>
      <c r="CH31" s="620"/>
      <c r="CI31" s="620"/>
      <c r="CJ31" s="620"/>
      <c r="CK31" s="620"/>
      <c r="CL31" s="620"/>
      <c r="CM31" s="620"/>
      <c r="CN31" s="620"/>
      <c r="CO31" s="620"/>
      <c r="CP31" s="620"/>
      <c r="CQ31" s="621"/>
      <c r="CR31" s="586">
        <v>548416</v>
      </c>
      <c r="CS31" s="605"/>
      <c r="CT31" s="605"/>
      <c r="CU31" s="605"/>
      <c r="CV31" s="605"/>
      <c r="CW31" s="605"/>
      <c r="CX31" s="605"/>
      <c r="CY31" s="606"/>
      <c r="CZ31" s="589">
        <v>1.3</v>
      </c>
      <c r="DA31" s="607"/>
      <c r="DB31" s="607"/>
      <c r="DC31" s="608"/>
      <c r="DD31" s="592">
        <v>548416</v>
      </c>
      <c r="DE31" s="605"/>
      <c r="DF31" s="605"/>
      <c r="DG31" s="605"/>
      <c r="DH31" s="605"/>
      <c r="DI31" s="605"/>
      <c r="DJ31" s="605"/>
      <c r="DK31" s="606"/>
      <c r="DL31" s="592">
        <v>548416</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791024</v>
      </c>
      <c r="S32" s="587"/>
      <c r="T32" s="587"/>
      <c r="U32" s="587"/>
      <c r="V32" s="587"/>
      <c r="W32" s="587"/>
      <c r="X32" s="587"/>
      <c r="Y32" s="588"/>
      <c r="Z32" s="639">
        <v>1.8</v>
      </c>
      <c r="AA32" s="639"/>
      <c r="AB32" s="639"/>
      <c r="AC32" s="639"/>
      <c r="AD32" s="640">
        <v>1594</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99.1</v>
      </c>
      <c r="BH32" s="571"/>
      <c r="BI32" s="571"/>
      <c r="BJ32" s="571"/>
      <c r="BK32" s="571"/>
      <c r="BL32" s="571"/>
      <c r="BM32" s="634">
        <v>95.4</v>
      </c>
      <c r="BN32" s="571"/>
      <c r="BO32" s="571"/>
      <c r="BP32" s="571"/>
      <c r="BQ32" s="628"/>
      <c r="BR32" s="649">
        <v>99</v>
      </c>
      <c r="BS32" s="571"/>
      <c r="BT32" s="571"/>
      <c r="BU32" s="571"/>
      <c r="BV32" s="571"/>
      <c r="BW32" s="571"/>
      <c r="BX32" s="634">
        <v>95.3</v>
      </c>
      <c r="BY32" s="571"/>
      <c r="BZ32" s="571"/>
      <c r="CA32" s="571"/>
      <c r="CB32" s="628"/>
      <c r="CD32" s="660"/>
      <c r="CE32" s="661"/>
      <c r="CF32" s="623" t="s">
        <v>297</v>
      </c>
      <c r="CG32" s="620"/>
      <c r="CH32" s="620"/>
      <c r="CI32" s="620"/>
      <c r="CJ32" s="620"/>
      <c r="CK32" s="620"/>
      <c r="CL32" s="620"/>
      <c r="CM32" s="620"/>
      <c r="CN32" s="620"/>
      <c r="CO32" s="620"/>
      <c r="CP32" s="620"/>
      <c r="CQ32" s="621"/>
      <c r="CR32" s="586">
        <v>197</v>
      </c>
      <c r="CS32" s="587"/>
      <c r="CT32" s="587"/>
      <c r="CU32" s="587"/>
      <c r="CV32" s="587"/>
      <c r="CW32" s="587"/>
      <c r="CX32" s="587"/>
      <c r="CY32" s="588"/>
      <c r="CZ32" s="589">
        <v>0</v>
      </c>
      <c r="DA32" s="607"/>
      <c r="DB32" s="607"/>
      <c r="DC32" s="608"/>
      <c r="DD32" s="592">
        <v>197</v>
      </c>
      <c r="DE32" s="587"/>
      <c r="DF32" s="587"/>
      <c r="DG32" s="587"/>
      <c r="DH32" s="587"/>
      <c r="DI32" s="587"/>
      <c r="DJ32" s="587"/>
      <c r="DK32" s="588"/>
      <c r="DL32" s="592">
        <v>197</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7083933</v>
      </c>
      <c r="S33" s="587"/>
      <c r="T33" s="587"/>
      <c r="U33" s="587"/>
      <c r="V33" s="587"/>
      <c r="W33" s="587"/>
      <c r="X33" s="587"/>
      <c r="Y33" s="588"/>
      <c r="Z33" s="639">
        <v>16.2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15919748</v>
      </c>
      <c r="CS33" s="605"/>
      <c r="CT33" s="605"/>
      <c r="CU33" s="605"/>
      <c r="CV33" s="605"/>
      <c r="CW33" s="605"/>
      <c r="CX33" s="605"/>
      <c r="CY33" s="606"/>
      <c r="CZ33" s="589">
        <v>37.5</v>
      </c>
      <c r="DA33" s="607"/>
      <c r="DB33" s="607"/>
      <c r="DC33" s="608"/>
      <c r="DD33" s="592">
        <v>12419677</v>
      </c>
      <c r="DE33" s="605"/>
      <c r="DF33" s="605"/>
      <c r="DG33" s="605"/>
      <c r="DH33" s="605"/>
      <c r="DI33" s="605"/>
      <c r="DJ33" s="605"/>
      <c r="DK33" s="606"/>
      <c r="DL33" s="592">
        <v>10449513</v>
      </c>
      <c r="DM33" s="605"/>
      <c r="DN33" s="605"/>
      <c r="DO33" s="605"/>
      <c r="DP33" s="605"/>
      <c r="DQ33" s="605"/>
      <c r="DR33" s="605"/>
      <c r="DS33" s="605"/>
      <c r="DT33" s="605"/>
      <c r="DU33" s="605"/>
      <c r="DV33" s="606"/>
      <c r="DW33" s="609">
        <v>42.1</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5046417</v>
      </c>
      <c r="CS34" s="587"/>
      <c r="CT34" s="587"/>
      <c r="CU34" s="587"/>
      <c r="CV34" s="587"/>
      <c r="CW34" s="587"/>
      <c r="CX34" s="587"/>
      <c r="CY34" s="588"/>
      <c r="CZ34" s="589">
        <v>11.9</v>
      </c>
      <c r="DA34" s="607"/>
      <c r="DB34" s="607"/>
      <c r="DC34" s="608"/>
      <c r="DD34" s="592">
        <v>4215951</v>
      </c>
      <c r="DE34" s="587"/>
      <c r="DF34" s="587"/>
      <c r="DG34" s="587"/>
      <c r="DH34" s="587"/>
      <c r="DI34" s="587"/>
      <c r="DJ34" s="587"/>
      <c r="DK34" s="588"/>
      <c r="DL34" s="592">
        <v>3957814</v>
      </c>
      <c r="DM34" s="587"/>
      <c r="DN34" s="587"/>
      <c r="DO34" s="587"/>
      <c r="DP34" s="587"/>
      <c r="DQ34" s="587"/>
      <c r="DR34" s="587"/>
      <c r="DS34" s="587"/>
      <c r="DT34" s="587"/>
      <c r="DU34" s="587"/>
      <c r="DV34" s="588"/>
      <c r="DW34" s="609">
        <v>15.9</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1532733</v>
      </c>
      <c r="S35" s="587"/>
      <c r="T35" s="587"/>
      <c r="U35" s="587"/>
      <c r="V35" s="587"/>
      <c r="W35" s="587"/>
      <c r="X35" s="587"/>
      <c r="Y35" s="588"/>
      <c r="Z35" s="639">
        <v>3.5</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4670033</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114890</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555276</v>
      </c>
      <c r="CS35" s="605"/>
      <c r="CT35" s="605"/>
      <c r="CU35" s="605"/>
      <c r="CV35" s="605"/>
      <c r="CW35" s="605"/>
      <c r="CX35" s="605"/>
      <c r="CY35" s="606"/>
      <c r="CZ35" s="589">
        <v>1.3</v>
      </c>
      <c r="DA35" s="607"/>
      <c r="DB35" s="607"/>
      <c r="DC35" s="608"/>
      <c r="DD35" s="592">
        <v>511436</v>
      </c>
      <c r="DE35" s="605"/>
      <c r="DF35" s="605"/>
      <c r="DG35" s="605"/>
      <c r="DH35" s="605"/>
      <c r="DI35" s="605"/>
      <c r="DJ35" s="605"/>
      <c r="DK35" s="606"/>
      <c r="DL35" s="592">
        <v>510899</v>
      </c>
      <c r="DM35" s="605"/>
      <c r="DN35" s="605"/>
      <c r="DO35" s="605"/>
      <c r="DP35" s="605"/>
      <c r="DQ35" s="605"/>
      <c r="DR35" s="605"/>
      <c r="DS35" s="605"/>
      <c r="DT35" s="605"/>
      <c r="DU35" s="605"/>
      <c r="DV35" s="606"/>
      <c r="DW35" s="609">
        <v>2.1</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43726220</v>
      </c>
      <c r="S36" s="627"/>
      <c r="T36" s="627"/>
      <c r="U36" s="627"/>
      <c r="V36" s="627"/>
      <c r="W36" s="627"/>
      <c r="X36" s="627"/>
      <c r="Y36" s="630"/>
      <c r="Z36" s="631">
        <v>100</v>
      </c>
      <c r="AA36" s="631"/>
      <c r="AB36" s="631"/>
      <c r="AC36" s="631"/>
      <c r="AD36" s="632">
        <v>23300223</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1494999</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-242179</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3457033</v>
      </c>
      <c r="CS36" s="587"/>
      <c r="CT36" s="587"/>
      <c r="CU36" s="587"/>
      <c r="CV36" s="587"/>
      <c r="CW36" s="587"/>
      <c r="CX36" s="587"/>
      <c r="CY36" s="588"/>
      <c r="CZ36" s="589">
        <v>8.1</v>
      </c>
      <c r="DA36" s="607"/>
      <c r="DB36" s="607"/>
      <c r="DC36" s="608"/>
      <c r="DD36" s="592">
        <v>2700225</v>
      </c>
      <c r="DE36" s="587"/>
      <c r="DF36" s="587"/>
      <c r="DG36" s="587"/>
      <c r="DH36" s="587"/>
      <c r="DI36" s="587"/>
      <c r="DJ36" s="587"/>
      <c r="DK36" s="588"/>
      <c r="DL36" s="592">
        <v>2222823</v>
      </c>
      <c r="DM36" s="587"/>
      <c r="DN36" s="587"/>
      <c r="DO36" s="587"/>
      <c r="DP36" s="587"/>
      <c r="DQ36" s="587"/>
      <c r="DR36" s="587"/>
      <c r="DS36" s="587"/>
      <c r="DT36" s="587"/>
      <c r="DU36" s="587"/>
      <c r="DV36" s="588"/>
      <c r="DW36" s="609">
        <v>9</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343344</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7776</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1127357</v>
      </c>
      <c r="CS37" s="605"/>
      <c r="CT37" s="605"/>
      <c r="CU37" s="605"/>
      <c r="CV37" s="605"/>
      <c r="CW37" s="605"/>
      <c r="CX37" s="605"/>
      <c r="CY37" s="606"/>
      <c r="CZ37" s="589">
        <v>2.7</v>
      </c>
      <c r="DA37" s="607"/>
      <c r="DB37" s="607"/>
      <c r="DC37" s="608"/>
      <c r="DD37" s="592">
        <v>948262</v>
      </c>
      <c r="DE37" s="605"/>
      <c r="DF37" s="605"/>
      <c r="DG37" s="605"/>
      <c r="DH37" s="605"/>
      <c r="DI37" s="605"/>
      <c r="DJ37" s="605"/>
      <c r="DK37" s="606"/>
      <c r="DL37" s="592">
        <v>898746</v>
      </c>
      <c r="DM37" s="605"/>
      <c r="DN37" s="605"/>
      <c r="DO37" s="605"/>
      <c r="DP37" s="605"/>
      <c r="DQ37" s="605"/>
      <c r="DR37" s="605"/>
      <c r="DS37" s="605"/>
      <c r="DT37" s="605"/>
      <c r="DU37" s="605"/>
      <c r="DV37" s="606"/>
      <c r="DW37" s="609">
        <v>3.6</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v>212741</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12354</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4262716</v>
      </c>
      <c r="CS38" s="587"/>
      <c r="CT38" s="587"/>
      <c r="CU38" s="587"/>
      <c r="CV38" s="587"/>
      <c r="CW38" s="587"/>
      <c r="CX38" s="587"/>
      <c r="CY38" s="588"/>
      <c r="CZ38" s="589">
        <v>10</v>
      </c>
      <c r="DA38" s="607"/>
      <c r="DB38" s="607"/>
      <c r="DC38" s="608"/>
      <c r="DD38" s="592">
        <v>3987124</v>
      </c>
      <c r="DE38" s="587"/>
      <c r="DF38" s="587"/>
      <c r="DG38" s="587"/>
      <c r="DH38" s="587"/>
      <c r="DI38" s="587"/>
      <c r="DJ38" s="587"/>
      <c r="DK38" s="588"/>
      <c r="DL38" s="592">
        <v>3757977</v>
      </c>
      <c r="DM38" s="587"/>
      <c r="DN38" s="587"/>
      <c r="DO38" s="587"/>
      <c r="DP38" s="587"/>
      <c r="DQ38" s="587"/>
      <c r="DR38" s="587"/>
      <c r="DS38" s="587"/>
      <c r="DT38" s="587"/>
      <c r="DU38" s="587"/>
      <c r="DV38" s="588"/>
      <c r="DW38" s="609">
        <v>15.1</v>
      </c>
      <c r="DX38" s="610"/>
      <c r="DY38" s="610"/>
      <c r="DZ38" s="610"/>
      <c r="EA38" s="610"/>
      <c r="EB38" s="610"/>
      <c r="EC38" s="611"/>
    </row>
    <row r="39" spans="2:133" ht="11.25" customHeight="1" x14ac:dyDescent="0.15">
      <c r="AQ39" s="612" t="s">
        <v>318</v>
      </c>
      <c r="AR39" s="613"/>
      <c r="AS39" s="613"/>
      <c r="AT39" s="613"/>
      <c r="AU39" s="613"/>
      <c r="AV39" s="613"/>
      <c r="AW39" s="613"/>
      <c r="AX39" s="613"/>
      <c r="AY39" s="614"/>
      <c r="AZ39" s="586">
        <v>194576</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87</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1971981</v>
      </c>
      <c r="CS39" s="605"/>
      <c r="CT39" s="605"/>
      <c r="CU39" s="605"/>
      <c r="CV39" s="605"/>
      <c r="CW39" s="605"/>
      <c r="CX39" s="605"/>
      <c r="CY39" s="606"/>
      <c r="CZ39" s="589">
        <v>4.5999999999999996</v>
      </c>
      <c r="DA39" s="607"/>
      <c r="DB39" s="607"/>
      <c r="DC39" s="608"/>
      <c r="DD39" s="592">
        <v>1004847</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370072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100</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626325</v>
      </c>
      <c r="CS40" s="587"/>
      <c r="CT40" s="587"/>
      <c r="CU40" s="587"/>
      <c r="CV40" s="587"/>
      <c r="CW40" s="587"/>
      <c r="CX40" s="587"/>
      <c r="CY40" s="588"/>
      <c r="CZ40" s="589">
        <v>1.5</v>
      </c>
      <c r="DA40" s="607"/>
      <c r="DB40" s="607"/>
      <c r="DC40" s="608"/>
      <c r="DD40" s="592">
        <v>94</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2054301</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348</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9535745</v>
      </c>
      <c r="CS42" s="587"/>
      <c r="CT42" s="587"/>
      <c r="CU42" s="587"/>
      <c r="CV42" s="587"/>
      <c r="CW42" s="587"/>
      <c r="CX42" s="587"/>
      <c r="CY42" s="588"/>
      <c r="CZ42" s="589">
        <v>22.5</v>
      </c>
      <c r="DA42" s="590"/>
      <c r="DB42" s="590"/>
      <c r="DC42" s="591"/>
      <c r="DD42" s="592">
        <v>1613975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110815</v>
      </c>
      <c r="CS43" s="605"/>
      <c r="CT43" s="605"/>
      <c r="CU43" s="605"/>
      <c r="CV43" s="605"/>
      <c r="CW43" s="605"/>
      <c r="CX43" s="605"/>
      <c r="CY43" s="606"/>
      <c r="CZ43" s="589">
        <v>0.3</v>
      </c>
      <c r="DA43" s="607"/>
      <c r="DB43" s="607"/>
      <c r="DC43" s="608"/>
      <c r="DD43" s="592">
        <v>57982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285</v>
      </c>
      <c r="CE44" s="600"/>
      <c r="CF44" s="583" t="s">
        <v>335</v>
      </c>
      <c r="CG44" s="584"/>
      <c r="CH44" s="584"/>
      <c r="CI44" s="584"/>
      <c r="CJ44" s="584"/>
      <c r="CK44" s="584"/>
      <c r="CL44" s="584"/>
      <c r="CM44" s="584"/>
      <c r="CN44" s="584"/>
      <c r="CO44" s="584"/>
      <c r="CP44" s="584"/>
      <c r="CQ44" s="585"/>
      <c r="CR44" s="586">
        <v>9354406</v>
      </c>
      <c r="CS44" s="587"/>
      <c r="CT44" s="587"/>
      <c r="CU44" s="587"/>
      <c r="CV44" s="587"/>
      <c r="CW44" s="587"/>
      <c r="CX44" s="587"/>
      <c r="CY44" s="588"/>
      <c r="CZ44" s="589">
        <v>22</v>
      </c>
      <c r="DA44" s="590"/>
      <c r="DB44" s="590"/>
      <c r="DC44" s="591"/>
      <c r="DD44" s="592">
        <v>1523711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5066983</v>
      </c>
      <c r="CS45" s="605"/>
      <c r="CT45" s="605"/>
      <c r="CU45" s="605"/>
      <c r="CV45" s="605"/>
      <c r="CW45" s="605"/>
      <c r="CX45" s="605"/>
      <c r="CY45" s="606"/>
      <c r="CZ45" s="589">
        <v>11.9</v>
      </c>
      <c r="DA45" s="607"/>
      <c r="DB45" s="607"/>
      <c r="DC45" s="608"/>
      <c r="DD45" s="592">
        <v>295982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4190785</v>
      </c>
      <c r="CS46" s="587"/>
      <c r="CT46" s="587"/>
      <c r="CU46" s="587"/>
      <c r="CV46" s="587"/>
      <c r="CW46" s="587"/>
      <c r="CX46" s="587"/>
      <c r="CY46" s="588"/>
      <c r="CZ46" s="589">
        <v>9.9</v>
      </c>
      <c r="DA46" s="590"/>
      <c r="DB46" s="590"/>
      <c r="DC46" s="591"/>
      <c r="DD46" s="592">
        <v>1196051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181339</v>
      </c>
      <c r="CS47" s="605"/>
      <c r="CT47" s="605"/>
      <c r="CU47" s="605"/>
      <c r="CV47" s="605"/>
      <c r="CW47" s="605"/>
      <c r="CX47" s="605"/>
      <c r="CY47" s="606"/>
      <c r="CZ47" s="589">
        <v>0.4</v>
      </c>
      <c r="DA47" s="607"/>
      <c r="DB47" s="607"/>
      <c r="DC47" s="608"/>
      <c r="DD47" s="592">
        <v>90264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42460230</v>
      </c>
      <c r="CS49" s="571"/>
      <c r="CT49" s="571"/>
      <c r="CU49" s="571"/>
      <c r="CV49" s="571"/>
      <c r="CW49" s="571"/>
      <c r="CX49" s="571"/>
      <c r="CY49" s="572"/>
      <c r="CZ49" s="573">
        <v>100</v>
      </c>
      <c r="DA49" s="574"/>
      <c r="DB49" s="574"/>
      <c r="DC49" s="575"/>
      <c r="DD49" s="576">
        <v>27874685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541</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363</v>
      </c>
      <c r="C7" s="1045"/>
      <c r="D7" s="1045"/>
      <c r="E7" s="1045"/>
      <c r="F7" s="1045"/>
      <c r="G7" s="1045"/>
      <c r="H7" s="1045"/>
      <c r="I7" s="1045"/>
      <c r="J7" s="1045"/>
      <c r="K7" s="1045"/>
      <c r="L7" s="1045"/>
      <c r="M7" s="1045"/>
      <c r="N7" s="1045"/>
      <c r="O7" s="1045"/>
      <c r="P7" s="1046"/>
      <c r="Q7" s="1098">
        <v>44284</v>
      </c>
      <c r="R7" s="1099"/>
      <c r="S7" s="1099"/>
      <c r="T7" s="1099"/>
      <c r="U7" s="1099"/>
      <c r="V7" s="1099">
        <v>43030</v>
      </c>
      <c r="W7" s="1099"/>
      <c r="X7" s="1099"/>
      <c r="Y7" s="1099"/>
      <c r="Z7" s="1099"/>
      <c r="AA7" s="1099">
        <f>Q7-V7</f>
        <v>1254</v>
      </c>
      <c r="AB7" s="1099"/>
      <c r="AC7" s="1099"/>
      <c r="AD7" s="1099"/>
      <c r="AE7" s="1100"/>
      <c r="AF7" s="1101">
        <v>881</v>
      </c>
      <c r="AG7" s="1102"/>
      <c r="AH7" s="1102"/>
      <c r="AI7" s="1102"/>
      <c r="AJ7" s="1103"/>
      <c r="AK7" s="1085" t="s">
        <v>532</v>
      </c>
      <c r="AL7" s="1086"/>
      <c r="AM7" s="1086"/>
      <c r="AN7" s="1086"/>
      <c r="AO7" s="1086"/>
      <c r="AP7" s="1086">
        <v>59691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539</v>
      </c>
      <c r="BS7" s="1089" t="s">
        <v>540</v>
      </c>
      <c r="BT7" s="1090"/>
      <c r="BU7" s="1090"/>
      <c r="BV7" s="1090"/>
      <c r="BW7" s="1090"/>
      <c r="BX7" s="1090"/>
      <c r="BY7" s="1090"/>
      <c r="BZ7" s="1090"/>
      <c r="CA7" s="1090"/>
      <c r="CB7" s="1090"/>
      <c r="CC7" s="1090"/>
      <c r="CD7" s="1090"/>
      <c r="CE7" s="1090"/>
      <c r="CF7" s="1090"/>
      <c r="CG7" s="1091"/>
      <c r="CH7" s="1082">
        <v>0</v>
      </c>
      <c r="CI7" s="1083"/>
      <c r="CJ7" s="1083"/>
      <c r="CK7" s="1083"/>
      <c r="CL7" s="1084"/>
      <c r="CM7" s="1082">
        <v>30</v>
      </c>
      <c r="CN7" s="1083"/>
      <c r="CO7" s="1083"/>
      <c r="CP7" s="1083"/>
      <c r="CQ7" s="1084"/>
      <c r="CR7" s="1082">
        <v>1</v>
      </c>
      <c r="CS7" s="1083"/>
      <c r="CT7" s="1083"/>
      <c r="CU7" s="1083"/>
      <c r="CV7" s="1084"/>
      <c r="CW7" s="1082" t="s">
        <v>533</v>
      </c>
      <c r="CX7" s="1083"/>
      <c r="CY7" s="1083"/>
      <c r="CZ7" s="1083"/>
      <c r="DA7" s="1084"/>
      <c r="DB7" s="1082" t="s">
        <v>533</v>
      </c>
      <c r="DC7" s="1083"/>
      <c r="DD7" s="1083"/>
      <c r="DE7" s="1083"/>
      <c r="DF7" s="1084"/>
      <c r="DG7" s="1082" t="s">
        <v>533</v>
      </c>
      <c r="DH7" s="1083"/>
      <c r="DI7" s="1083"/>
      <c r="DJ7" s="1083"/>
      <c r="DK7" s="1084"/>
      <c r="DL7" s="1082" t="s">
        <v>477</v>
      </c>
      <c r="DM7" s="1083"/>
      <c r="DN7" s="1083"/>
      <c r="DO7" s="1083"/>
      <c r="DP7" s="1084"/>
      <c r="DQ7" s="1082" t="s">
        <v>477</v>
      </c>
      <c r="DR7" s="1083"/>
      <c r="DS7" s="1083"/>
      <c r="DT7" s="1083"/>
      <c r="DU7" s="1084"/>
      <c r="DV7" s="1109"/>
      <c r="DW7" s="1110"/>
      <c r="DX7" s="1110"/>
      <c r="DY7" s="1110"/>
      <c r="DZ7" s="1111"/>
      <c r="EA7" s="205"/>
    </row>
    <row r="8" spans="1:131" s="206" customFormat="1" ht="26.25" customHeight="1" x14ac:dyDescent="0.15">
      <c r="A8" s="212">
        <v>2</v>
      </c>
      <c r="B8" s="1031" t="s">
        <v>364</v>
      </c>
      <c r="C8" s="1032"/>
      <c r="D8" s="1032"/>
      <c r="E8" s="1032"/>
      <c r="F8" s="1032"/>
      <c r="G8" s="1032"/>
      <c r="H8" s="1032"/>
      <c r="I8" s="1032"/>
      <c r="J8" s="1032"/>
      <c r="K8" s="1032"/>
      <c r="L8" s="1032"/>
      <c r="M8" s="1032"/>
      <c r="N8" s="1032"/>
      <c r="O8" s="1032"/>
      <c r="P8" s="1033"/>
      <c r="Q8" s="1037">
        <v>0</v>
      </c>
      <c r="R8" s="1038"/>
      <c r="S8" s="1038"/>
      <c r="T8" s="1038"/>
      <c r="U8" s="1038"/>
      <c r="V8" s="1038">
        <v>0</v>
      </c>
      <c r="W8" s="1038"/>
      <c r="X8" s="1038"/>
      <c r="Y8" s="1038"/>
      <c r="Z8" s="1038"/>
      <c r="AA8" s="1038" t="s">
        <v>543</v>
      </c>
      <c r="AB8" s="1038"/>
      <c r="AC8" s="1038"/>
      <c r="AD8" s="1038"/>
      <c r="AE8" s="1039"/>
      <c r="AF8" s="1013" t="s">
        <v>112</v>
      </c>
      <c r="AG8" s="1014"/>
      <c r="AH8" s="1014"/>
      <c r="AI8" s="1014"/>
      <c r="AJ8" s="1015"/>
      <c r="AK8" s="1080" t="s">
        <v>532</v>
      </c>
      <c r="AL8" s="1081"/>
      <c r="AM8" s="1081"/>
      <c r="AN8" s="1081"/>
      <c r="AO8" s="1081"/>
      <c r="AP8" s="1081" t="s">
        <v>532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555</v>
      </c>
      <c r="BT8" s="1009"/>
      <c r="BU8" s="1009"/>
      <c r="BV8" s="1009"/>
      <c r="BW8" s="1009"/>
      <c r="BX8" s="1009"/>
      <c r="BY8" s="1009"/>
      <c r="BZ8" s="1009"/>
      <c r="CA8" s="1009"/>
      <c r="CB8" s="1009"/>
      <c r="CC8" s="1009"/>
      <c r="CD8" s="1009"/>
      <c r="CE8" s="1009"/>
      <c r="CF8" s="1009"/>
      <c r="CG8" s="1010"/>
      <c r="CH8" s="983">
        <v>0</v>
      </c>
      <c r="CI8" s="984"/>
      <c r="CJ8" s="984"/>
      <c r="CK8" s="984"/>
      <c r="CL8" s="985"/>
      <c r="CM8" s="983">
        <v>86</v>
      </c>
      <c r="CN8" s="984"/>
      <c r="CO8" s="984"/>
      <c r="CP8" s="984"/>
      <c r="CQ8" s="985"/>
      <c r="CR8" s="983">
        <v>17</v>
      </c>
      <c r="CS8" s="984"/>
      <c r="CT8" s="984"/>
      <c r="CU8" s="984"/>
      <c r="CV8" s="985"/>
      <c r="CW8" s="983">
        <v>6</v>
      </c>
      <c r="CX8" s="984"/>
      <c r="CY8" s="984"/>
      <c r="CZ8" s="984"/>
      <c r="DA8" s="985"/>
      <c r="DB8" s="983" t="s">
        <v>556</v>
      </c>
      <c r="DC8" s="984"/>
      <c r="DD8" s="984"/>
      <c r="DE8" s="984"/>
      <c r="DF8" s="985"/>
      <c r="DG8" s="983" t="s">
        <v>477</v>
      </c>
      <c r="DH8" s="984"/>
      <c r="DI8" s="984"/>
      <c r="DJ8" s="984"/>
      <c r="DK8" s="985"/>
      <c r="DL8" s="983" t="s">
        <v>477</v>
      </c>
      <c r="DM8" s="984"/>
      <c r="DN8" s="984"/>
      <c r="DO8" s="984"/>
      <c r="DP8" s="985"/>
      <c r="DQ8" s="983" t="s">
        <v>477</v>
      </c>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545</v>
      </c>
      <c r="BT9" s="1009"/>
      <c r="BU9" s="1009"/>
      <c r="BV9" s="1009"/>
      <c r="BW9" s="1009"/>
      <c r="BX9" s="1009"/>
      <c r="BY9" s="1009"/>
      <c r="BZ9" s="1009"/>
      <c r="CA9" s="1009"/>
      <c r="CB9" s="1009"/>
      <c r="CC9" s="1009"/>
      <c r="CD9" s="1009"/>
      <c r="CE9" s="1009"/>
      <c r="CF9" s="1009"/>
      <c r="CG9" s="1010"/>
      <c r="CH9" s="983">
        <v>5</v>
      </c>
      <c r="CI9" s="984"/>
      <c r="CJ9" s="984"/>
      <c r="CK9" s="984"/>
      <c r="CL9" s="985"/>
      <c r="CM9" s="983">
        <v>8</v>
      </c>
      <c r="CN9" s="984"/>
      <c r="CO9" s="984"/>
      <c r="CP9" s="984"/>
      <c r="CQ9" s="985"/>
      <c r="CR9" s="983">
        <v>3</v>
      </c>
      <c r="CS9" s="984"/>
      <c r="CT9" s="984"/>
      <c r="CU9" s="984"/>
      <c r="CV9" s="985"/>
      <c r="CW9" s="983">
        <v>33</v>
      </c>
      <c r="CX9" s="984"/>
      <c r="CY9" s="984"/>
      <c r="CZ9" s="984"/>
      <c r="DA9" s="985"/>
      <c r="DB9" s="983" t="s">
        <v>532</v>
      </c>
      <c r="DC9" s="984"/>
      <c r="DD9" s="984"/>
      <c r="DE9" s="984"/>
      <c r="DF9" s="985"/>
      <c r="DG9" s="983" t="s">
        <v>477</v>
      </c>
      <c r="DH9" s="984"/>
      <c r="DI9" s="984"/>
      <c r="DJ9" s="984"/>
      <c r="DK9" s="985"/>
      <c r="DL9" s="983" t="s">
        <v>477</v>
      </c>
      <c r="DM9" s="984"/>
      <c r="DN9" s="984"/>
      <c r="DO9" s="984"/>
      <c r="DP9" s="985"/>
      <c r="DQ9" s="983" t="s">
        <v>477</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546</v>
      </c>
      <c r="BT10" s="1009"/>
      <c r="BU10" s="1009"/>
      <c r="BV10" s="1009"/>
      <c r="BW10" s="1009"/>
      <c r="BX10" s="1009"/>
      <c r="BY10" s="1009"/>
      <c r="BZ10" s="1009"/>
      <c r="CA10" s="1009"/>
      <c r="CB10" s="1009"/>
      <c r="CC10" s="1009"/>
      <c r="CD10" s="1009"/>
      <c r="CE10" s="1009"/>
      <c r="CF10" s="1009"/>
      <c r="CG10" s="1010"/>
      <c r="CH10" s="983">
        <v>23</v>
      </c>
      <c r="CI10" s="984"/>
      <c r="CJ10" s="984"/>
      <c r="CK10" s="984"/>
      <c r="CL10" s="985"/>
      <c r="CM10" s="983">
        <v>424</v>
      </c>
      <c r="CN10" s="984"/>
      <c r="CO10" s="984"/>
      <c r="CP10" s="984"/>
      <c r="CQ10" s="985"/>
      <c r="CR10" s="983">
        <v>100</v>
      </c>
      <c r="CS10" s="984"/>
      <c r="CT10" s="984"/>
      <c r="CU10" s="984"/>
      <c r="CV10" s="985"/>
      <c r="CW10" s="983" t="s">
        <v>477</v>
      </c>
      <c r="CX10" s="984"/>
      <c r="CY10" s="984"/>
      <c r="CZ10" s="984"/>
      <c r="DA10" s="985"/>
      <c r="DB10" s="983" t="s">
        <v>532</v>
      </c>
      <c r="DC10" s="984"/>
      <c r="DD10" s="984"/>
      <c r="DE10" s="984"/>
      <c r="DF10" s="985"/>
      <c r="DG10" s="983" t="s">
        <v>477</v>
      </c>
      <c r="DH10" s="984"/>
      <c r="DI10" s="984"/>
      <c r="DJ10" s="984"/>
      <c r="DK10" s="985"/>
      <c r="DL10" s="983" t="s">
        <v>477</v>
      </c>
      <c r="DM10" s="984"/>
      <c r="DN10" s="984"/>
      <c r="DO10" s="984"/>
      <c r="DP10" s="985"/>
      <c r="DQ10" s="983" t="s">
        <v>477</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547</v>
      </c>
      <c r="BT11" s="1009"/>
      <c r="BU11" s="1009"/>
      <c r="BV11" s="1009"/>
      <c r="BW11" s="1009"/>
      <c r="BX11" s="1009"/>
      <c r="BY11" s="1009"/>
      <c r="BZ11" s="1009"/>
      <c r="CA11" s="1009"/>
      <c r="CB11" s="1009"/>
      <c r="CC11" s="1009"/>
      <c r="CD11" s="1009"/>
      <c r="CE11" s="1009"/>
      <c r="CF11" s="1009"/>
      <c r="CG11" s="1010"/>
      <c r="CH11" s="983">
        <v>2</v>
      </c>
      <c r="CI11" s="984"/>
      <c r="CJ11" s="984"/>
      <c r="CK11" s="984"/>
      <c r="CL11" s="985"/>
      <c r="CM11" s="983">
        <v>116</v>
      </c>
      <c r="CN11" s="984"/>
      <c r="CO11" s="984"/>
      <c r="CP11" s="984"/>
      <c r="CQ11" s="985"/>
      <c r="CR11" s="983">
        <v>24</v>
      </c>
      <c r="CS11" s="984"/>
      <c r="CT11" s="984"/>
      <c r="CU11" s="984"/>
      <c r="CV11" s="985"/>
      <c r="CW11" s="983" t="s">
        <v>477</v>
      </c>
      <c r="CX11" s="984"/>
      <c r="CY11" s="984"/>
      <c r="CZ11" s="984"/>
      <c r="DA11" s="985"/>
      <c r="DB11" s="983" t="s">
        <v>532</v>
      </c>
      <c r="DC11" s="984"/>
      <c r="DD11" s="984"/>
      <c r="DE11" s="984"/>
      <c r="DF11" s="985"/>
      <c r="DG11" s="983" t="s">
        <v>477</v>
      </c>
      <c r="DH11" s="984"/>
      <c r="DI11" s="984"/>
      <c r="DJ11" s="984"/>
      <c r="DK11" s="985"/>
      <c r="DL11" s="983" t="s">
        <v>477</v>
      </c>
      <c r="DM11" s="984"/>
      <c r="DN11" s="984"/>
      <c r="DO11" s="984"/>
      <c r="DP11" s="985"/>
      <c r="DQ11" s="983" t="s">
        <v>477</v>
      </c>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548</v>
      </c>
      <c r="BT12" s="1009"/>
      <c r="BU12" s="1009"/>
      <c r="BV12" s="1009"/>
      <c r="BW12" s="1009"/>
      <c r="BX12" s="1009"/>
      <c r="BY12" s="1009"/>
      <c r="BZ12" s="1009"/>
      <c r="CA12" s="1009"/>
      <c r="CB12" s="1009"/>
      <c r="CC12" s="1009"/>
      <c r="CD12" s="1009"/>
      <c r="CE12" s="1009"/>
      <c r="CF12" s="1009"/>
      <c r="CG12" s="1010"/>
      <c r="CH12" s="983">
        <v>-4</v>
      </c>
      <c r="CI12" s="984"/>
      <c r="CJ12" s="984"/>
      <c r="CK12" s="984"/>
      <c r="CL12" s="985"/>
      <c r="CM12" s="983">
        <v>59</v>
      </c>
      <c r="CN12" s="984"/>
      <c r="CO12" s="984"/>
      <c r="CP12" s="984"/>
      <c r="CQ12" s="985"/>
      <c r="CR12" s="983">
        <v>13</v>
      </c>
      <c r="CS12" s="984"/>
      <c r="CT12" s="984"/>
      <c r="CU12" s="984"/>
      <c r="CV12" s="985"/>
      <c r="CW12" s="983" t="s">
        <v>477</v>
      </c>
      <c r="CX12" s="984"/>
      <c r="CY12" s="984"/>
      <c r="CZ12" s="984"/>
      <c r="DA12" s="985"/>
      <c r="DB12" s="983" t="s">
        <v>532</v>
      </c>
      <c r="DC12" s="984"/>
      <c r="DD12" s="984"/>
      <c r="DE12" s="984"/>
      <c r="DF12" s="985"/>
      <c r="DG12" s="983" t="s">
        <v>477</v>
      </c>
      <c r="DH12" s="984"/>
      <c r="DI12" s="984"/>
      <c r="DJ12" s="984"/>
      <c r="DK12" s="985"/>
      <c r="DL12" s="983" t="s">
        <v>477</v>
      </c>
      <c r="DM12" s="984"/>
      <c r="DN12" s="984"/>
      <c r="DO12" s="984"/>
      <c r="DP12" s="985"/>
      <c r="DQ12" s="983" t="s">
        <v>477</v>
      </c>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549</v>
      </c>
      <c r="BT13" s="1009"/>
      <c r="BU13" s="1009"/>
      <c r="BV13" s="1009"/>
      <c r="BW13" s="1009"/>
      <c r="BX13" s="1009"/>
      <c r="BY13" s="1009"/>
      <c r="BZ13" s="1009"/>
      <c r="CA13" s="1009"/>
      <c r="CB13" s="1009"/>
      <c r="CC13" s="1009"/>
      <c r="CD13" s="1009"/>
      <c r="CE13" s="1009"/>
      <c r="CF13" s="1009"/>
      <c r="CG13" s="1010"/>
      <c r="CH13" s="983">
        <v>1</v>
      </c>
      <c r="CI13" s="984"/>
      <c r="CJ13" s="984"/>
      <c r="CK13" s="984"/>
      <c r="CL13" s="985"/>
      <c r="CM13" s="983">
        <v>89</v>
      </c>
      <c r="CN13" s="984"/>
      <c r="CO13" s="984"/>
      <c r="CP13" s="984"/>
      <c r="CQ13" s="985"/>
      <c r="CR13" s="983">
        <v>6</v>
      </c>
      <c r="CS13" s="984"/>
      <c r="CT13" s="984"/>
      <c r="CU13" s="984"/>
      <c r="CV13" s="985"/>
      <c r="CW13" s="983" t="s">
        <v>477</v>
      </c>
      <c r="CX13" s="984"/>
      <c r="CY13" s="984"/>
      <c r="CZ13" s="984"/>
      <c r="DA13" s="985"/>
      <c r="DB13" s="983" t="s">
        <v>532</v>
      </c>
      <c r="DC13" s="984"/>
      <c r="DD13" s="984"/>
      <c r="DE13" s="984"/>
      <c r="DF13" s="985"/>
      <c r="DG13" s="983" t="s">
        <v>477</v>
      </c>
      <c r="DH13" s="984"/>
      <c r="DI13" s="984"/>
      <c r="DJ13" s="984"/>
      <c r="DK13" s="985"/>
      <c r="DL13" s="983" t="s">
        <v>477</v>
      </c>
      <c r="DM13" s="984"/>
      <c r="DN13" s="984"/>
      <c r="DO13" s="984"/>
      <c r="DP13" s="985"/>
      <c r="DQ13" s="983" t="s">
        <v>477</v>
      </c>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550</v>
      </c>
      <c r="BT14" s="1009"/>
      <c r="BU14" s="1009"/>
      <c r="BV14" s="1009"/>
      <c r="BW14" s="1009"/>
      <c r="BX14" s="1009"/>
      <c r="BY14" s="1009"/>
      <c r="BZ14" s="1009"/>
      <c r="CA14" s="1009"/>
      <c r="CB14" s="1009"/>
      <c r="CC14" s="1009"/>
      <c r="CD14" s="1009"/>
      <c r="CE14" s="1009"/>
      <c r="CF14" s="1009"/>
      <c r="CG14" s="1010"/>
      <c r="CH14" s="983">
        <v>-4</v>
      </c>
      <c r="CI14" s="984"/>
      <c r="CJ14" s="984"/>
      <c r="CK14" s="984"/>
      <c r="CL14" s="985"/>
      <c r="CM14" s="983">
        <v>297</v>
      </c>
      <c r="CN14" s="984"/>
      <c r="CO14" s="984"/>
      <c r="CP14" s="984"/>
      <c r="CQ14" s="985"/>
      <c r="CR14" s="983">
        <v>333</v>
      </c>
      <c r="CS14" s="984"/>
      <c r="CT14" s="984"/>
      <c r="CU14" s="984"/>
      <c r="CV14" s="985"/>
      <c r="CW14" s="983">
        <v>19</v>
      </c>
      <c r="CX14" s="984"/>
      <c r="CY14" s="984"/>
      <c r="CZ14" s="984"/>
      <c r="DA14" s="985"/>
      <c r="DB14" s="983" t="s">
        <v>532</v>
      </c>
      <c r="DC14" s="984"/>
      <c r="DD14" s="984"/>
      <c r="DE14" s="984"/>
      <c r="DF14" s="985"/>
      <c r="DG14" s="983" t="s">
        <v>477</v>
      </c>
      <c r="DH14" s="984"/>
      <c r="DI14" s="984"/>
      <c r="DJ14" s="984"/>
      <c r="DK14" s="985"/>
      <c r="DL14" s="983" t="s">
        <v>477</v>
      </c>
      <c r="DM14" s="984"/>
      <c r="DN14" s="984"/>
      <c r="DO14" s="984"/>
      <c r="DP14" s="985"/>
      <c r="DQ14" s="983" t="s">
        <v>477</v>
      </c>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551</v>
      </c>
      <c r="BT15" s="1009"/>
      <c r="BU15" s="1009"/>
      <c r="BV15" s="1009"/>
      <c r="BW15" s="1009"/>
      <c r="BX15" s="1009"/>
      <c r="BY15" s="1009"/>
      <c r="BZ15" s="1009"/>
      <c r="CA15" s="1009"/>
      <c r="CB15" s="1009"/>
      <c r="CC15" s="1009"/>
      <c r="CD15" s="1009"/>
      <c r="CE15" s="1009"/>
      <c r="CF15" s="1009"/>
      <c r="CG15" s="1010"/>
      <c r="CH15" s="983">
        <v>48</v>
      </c>
      <c r="CI15" s="984"/>
      <c r="CJ15" s="984"/>
      <c r="CK15" s="984"/>
      <c r="CL15" s="985"/>
      <c r="CM15" s="983">
        <v>341</v>
      </c>
      <c r="CN15" s="984"/>
      <c r="CO15" s="984"/>
      <c r="CP15" s="984"/>
      <c r="CQ15" s="985"/>
      <c r="CR15" s="983">
        <v>75</v>
      </c>
      <c r="CS15" s="984"/>
      <c r="CT15" s="984"/>
      <c r="CU15" s="984"/>
      <c r="CV15" s="985"/>
      <c r="CW15" s="983" t="s">
        <v>477</v>
      </c>
      <c r="CX15" s="984"/>
      <c r="CY15" s="984"/>
      <c r="CZ15" s="984"/>
      <c r="DA15" s="985"/>
      <c r="DB15" s="983" t="s">
        <v>532</v>
      </c>
      <c r="DC15" s="984"/>
      <c r="DD15" s="984"/>
      <c r="DE15" s="984"/>
      <c r="DF15" s="985"/>
      <c r="DG15" s="983" t="s">
        <v>477</v>
      </c>
      <c r="DH15" s="984"/>
      <c r="DI15" s="984"/>
      <c r="DJ15" s="984"/>
      <c r="DK15" s="985"/>
      <c r="DL15" s="983" t="s">
        <v>477</v>
      </c>
      <c r="DM15" s="984"/>
      <c r="DN15" s="984"/>
      <c r="DO15" s="984"/>
      <c r="DP15" s="985"/>
      <c r="DQ15" s="983" t="s">
        <v>477</v>
      </c>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552</v>
      </c>
      <c r="BT16" s="1009"/>
      <c r="BU16" s="1009"/>
      <c r="BV16" s="1009"/>
      <c r="BW16" s="1009"/>
      <c r="BX16" s="1009"/>
      <c r="BY16" s="1009"/>
      <c r="BZ16" s="1009"/>
      <c r="CA16" s="1009"/>
      <c r="CB16" s="1009"/>
      <c r="CC16" s="1009"/>
      <c r="CD16" s="1009"/>
      <c r="CE16" s="1009"/>
      <c r="CF16" s="1009"/>
      <c r="CG16" s="1010"/>
      <c r="CH16" s="983">
        <v>0</v>
      </c>
      <c r="CI16" s="984"/>
      <c r="CJ16" s="984"/>
      <c r="CK16" s="984"/>
      <c r="CL16" s="985"/>
      <c r="CM16" s="983">
        <v>7</v>
      </c>
      <c r="CN16" s="984"/>
      <c r="CO16" s="984"/>
      <c r="CP16" s="984"/>
      <c r="CQ16" s="985"/>
      <c r="CR16" s="983">
        <v>1</v>
      </c>
      <c r="CS16" s="984"/>
      <c r="CT16" s="984"/>
      <c r="CU16" s="984"/>
      <c r="CV16" s="985"/>
      <c r="CW16" s="983" t="s">
        <v>477</v>
      </c>
      <c r="CX16" s="984"/>
      <c r="CY16" s="984"/>
      <c r="CZ16" s="984"/>
      <c r="DA16" s="985"/>
      <c r="DB16" s="983" t="s">
        <v>532</v>
      </c>
      <c r="DC16" s="984"/>
      <c r="DD16" s="984"/>
      <c r="DE16" s="984"/>
      <c r="DF16" s="985"/>
      <c r="DG16" s="983" t="s">
        <v>477</v>
      </c>
      <c r="DH16" s="984"/>
      <c r="DI16" s="984"/>
      <c r="DJ16" s="984"/>
      <c r="DK16" s="985"/>
      <c r="DL16" s="983" t="s">
        <v>477</v>
      </c>
      <c r="DM16" s="984"/>
      <c r="DN16" s="984"/>
      <c r="DO16" s="984"/>
      <c r="DP16" s="985"/>
      <c r="DQ16" s="983" t="s">
        <v>477</v>
      </c>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553</v>
      </c>
      <c r="BT17" s="1009"/>
      <c r="BU17" s="1009"/>
      <c r="BV17" s="1009"/>
      <c r="BW17" s="1009"/>
      <c r="BX17" s="1009"/>
      <c r="BY17" s="1009"/>
      <c r="BZ17" s="1009"/>
      <c r="CA17" s="1009"/>
      <c r="CB17" s="1009"/>
      <c r="CC17" s="1009"/>
      <c r="CD17" s="1009"/>
      <c r="CE17" s="1009"/>
      <c r="CF17" s="1009"/>
      <c r="CG17" s="1010"/>
      <c r="CH17" s="983">
        <v>16</v>
      </c>
      <c r="CI17" s="984"/>
      <c r="CJ17" s="984"/>
      <c r="CK17" s="984"/>
      <c r="CL17" s="985"/>
      <c r="CM17" s="983">
        <v>83</v>
      </c>
      <c r="CN17" s="984"/>
      <c r="CO17" s="984"/>
      <c r="CP17" s="984"/>
      <c r="CQ17" s="985"/>
      <c r="CR17" s="983">
        <v>30</v>
      </c>
      <c r="CS17" s="984"/>
      <c r="CT17" s="984"/>
      <c r="CU17" s="984"/>
      <c r="CV17" s="985"/>
      <c r="CW17" s="983" t="s">
        <v>477</v>
      </c>
      <c r="CX17" s="984"/>
      <c r="CY17" s="984"/>
      <c r="CZ17" s="984"/>
      <c r="DA17" s="985"/>
      <c r="DB17" s="983" t="s">
        <v>532</v>
      </c>
      <c r="DC17" s="984"/>
      <c r="DD17" s="984"/>
      <c r="DE17" s="984"/>
      <c r="DF17" s="985"/>
      <c r="DG17" s="983" t="s">
        <v>477</v>
      </c>
      <c r="DH17" s="984"/>
      <c r="DI17" s="984"/>
      <c r="DJ17" s="984"/>
      <c r="DK17" s="985"/>
      <c r="DL17" s="983" t="s">
        <v>477</v>
      </c>
      <c r="DM17" s="984"/>
      <c r="DN17" s="984"/>
      <c r="DO17" s="984"/>
      <c r="DP17" s="985"/>
      <c r="DQ17" s="983" t="s">
        <v>477</v>
      </c>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t="s">
        <v>554</v>
      </c>
      <c r="BT18" s="1009"/>
      <c r="BU18" s="1009"/>
      <c r="BV18" s="1009"/>
      <c r="BW18" s="1009"/>
      <c r="BX18" s="1009"/>
      <c r="BY18" s="1009"/>
      <c r="BZ18" s="1009"/>
      <c r="CA18" s="1009"/>
      <c r="CB18" s="1009"/>
      <c r="CC18" s="1009"/>
      <c r="CD18" s="1009"/>
      <c r="CE18" s="1009"/>
      <c r="CF18" s="1009"/>
      <c r="CG18" s="1010"/>
      <c r="CH18" s="983">
        <v>1</v>
      </c>
      <c r="CI18" s="984"/>
      <c r="CJ18" s="984"/>
      <c r="CK18" s="984"/>
      <c r="CL18" s="985"/>
      <c r="CM18" s="983">
        <v>21</v>
      </c>
      <c r="CN18" s="984"/>
      <c r="CO18" s="984"/>
      <c r="CP18" s="984"/>
      <c r="CQ18" s="985"/>
      <c r="CR18" s="983">
        <v>20</v>
      </c>
      <c r="CS18" s="984"/>
      <c r="CT18" s="984"/>
      <c r="CU18" s="984"/>
      <c r="CV18" s="985"/>
      <c r="CW18" s="983" t="s">
        <v>477</v>
      </c>
      <c r="CX18" s="984"/>
      <c r="CY18" s="984"/>
      <c r="CZ18" s="984"/>
      <c r="DA18" s="985"/>
      <c r="DB18" s="983" t="s">
        <v>532</v>
      </c>
      <c r="DC18" s="984"/>
      <c r="DD18" s="984"/>
      <c r="DE18" s="984"/>
      <c r="DF18" s="985"/>
      <c r="DG18" s="983" t="s">
        <v>477</v>
      </c>
      <c r="DH18" s="984"/>
      <c r="DI18" s="984"/>
      <c r="DJ18" s="984"/>
      <c r="DK18" s="985"/>
      <c r="DL18" s="983" t="s">
        <v>477</v>
      </c>
      <c r="DM18" s="984"/>
      <c r="DN18" s="984"/>
      <c r="DO18" s="984"/>
      <c r="DP18" s="985"/>
      <c r="DQ18" s="983" t="s">
        <v>477</v>
      </c>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366</v>
      </c>
      <c r="B23" s="938" t="s">
        <v>367</v>
      </c>
      <c r="C23" s="939"/>
      <c r="D23" s="939"/>
      <c r="E23" s="939"/>
      <c r="F23" s="939"/>
      <c r="G23" s="939"/>
      <c r="H23" s="939"/>
      <c r="I23" s="939"/>
      <c r="J23" s="939"/>
      <c r="K23" s="939"/>
      <c r="L23" s="939"/>
      <c r="M23" s="939"/>
      <c r="N23" s="939"/>
      <c r="O23" s="939"/>
      <c r="P23" s="940"/>
      <c r="Q23" s="1062">
        <v>43713</v>
      </c>
      <c r="R23" s="1063"/>
      <c r="S23" s="1063"/>
      <c r="T23" s="1063"/>
      <c r="U23" s="1063"/>
      <c r="V23" s="1063">
        <v>42459</v>
      </c>
      <c r="W23" s="1063"/>
      <c r="X23" s="1063"/>
      <c r="Y23" s="1063"/>
      <c r="Z23" s="1063"/>
      <c r="AA23" s="1063">
        <v>1254</v>
      </c>
      <c r="AB23" s="1063"/>
      <c r="AC23" s="1063"/>
      <c r="AD23" s="1063"/>
      <c r="AE23" s="1064"/>
      <c r="AF23" s="1065">
        <v>881</v>
      </c>
      <c r="AG23" s="1063"/>
      <c r="AH23" s="1063"/>
      <c r="AI23" s="1063"/>
      <c r="AJ23" s="1066"/>
      <c r="AK23" s="1067"/>
      <c r="AL23" s="1068"/>
      <c r="AM23" s="1068"/>
      <c r="AN23" s="1068"/>
      <c r="AO23" s="1068"/>
      <c r="AP23" s="1063">
        <v>59691</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378</v>
      </c>
      <c r="C28" s="1045"/>
      <c r="D28" s="1045"/>
      <c r="E28" s="1045"/>
      <c r="F28" s="1045"/>
      <c r="G28" s="1045"/>
      <c r="H28" s="1045"/>
      <c r="I28" s="1045"/>
      <c r="J28" s="1045"/>
      <c r="K28" s="1045"/>
      <c r="L28" s="1045"/>
      <c r="M28" s="1045"/>
      <c r="N28" s="1045"/>
      <c r="O28" s="1045"/>
      <c r="P28" s="1046"/>
      <c r="Q28" s="1047">
        <v>6725</v>
      </c>
      <c r="R28" s="1048"/>
      <c r="S28" s="1048"/>
      <c r="T28" s="1048"/>
      <c r="U28" s="1048"/>
      <c r="V28" s="1048">
        <v>6610</v>
      </c>
      <c r="W28" s="1048"/>
      <c r="X28" s="1048"/>
      <c r="Y28" s="1048"/>
      <c r="Z28" s="1048"/>
      <c r="AA28" s="1048">
        <f t="shared" ref="AA28:AA33" si="0">Q28-V28</f>
        <v>115</v>
      </c>
      <c r="AB28" s="1048"/>
      <c r="AC28" s="1048"/>
      <c r="AD28" s="1048"/>
      <c r="AE28" s="1049"/>
      <c r="AF28" s="1050">
        <v>115</v>
      </c>
      <c r="AG28" s="1048"/>
      <c r="AH28" s="1048"/>
      <c r="AI28" s="1048"/>
      <c r="AJ28" s="1051"/>
      <c r="AK28" s="1052">
        <v>368</v>
      </c>
      <c r="AL28" s="1040"/>
      <c r="AM28" s="1040"/>
      <c r="AN28" s="1040"/>
      <c r="AO28" s="1040"/>
      <c r="AP28" s="1040" t="s">
        <v>532</v>
      </c>
      <c r="AQ28" s="1040"/>
      <c r="AR28" s="1040"/>
      <c r="AS28" s="1040"/>
      <c r="AT28" s="1040"/>
      <c r="AU28" s="1040" t="s">
        <v>532</v>
      </c>
      <c r="AV28" s="1040"/>
      <c r="AW28" s="1040"/>
      <c r="AX28" s="1040"/>
      <c r="AY28" s="1040"/>
      <c r="AZ28" s="1041" t="s">
        <v>532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379</v>
      </c>
      <c r="C29" s="1032"/>
      <c r="D29" s="1032"/>
      <c r="E29" s="1032"/>
      <c r="F29" s="1032"/>
      <c r="G29" s="1032"/>
      <c r="H29" s="1032"/>
      <c r="I29" s="1032"/>
      <c r="J29" s="1032"/>
      <c r="K29" s="1032"/>
      <c r="L29" s="1032"/>
      <c r="M29" s="1032"/>
      <c r="N29" s="1032"/>
      <c r="O29" s="1032"/>
      <c r="P29" s="1033"/>
      <c r="Q29" s="1037">
        <v>147</v>
      </c>
      <c r="R29" s="1038"/>
      <c r="S29" s="1038"/>
      <c r="T29" s="1038"/>
      <c r="U29" s="1038"/>
      <c r="V29" s="1038">
        <v>136</v>
      </c>
      <c r="W29" s="1038"/>
      <c r="X29" s="1038"/>
      <c r="Y29" s="1038"/>
      <c r="Z29" s="1038"/>
      <c r="AA29" s="1038">
        <v>12</v>
      </c>
      <c r="AB29" s="1038"/>
      <c r="AC29" s="1038"/>
      <c r="AD29" s="1038"/>
      <c r="AE29" s="1039"/>
      <c r="AF29" s="1013">
        <v>12</v>
      </c>
      <c r="AG29" s="1014"/>
      <c r="AH29" s="1014"/>
      <c r="AI29" s="1014"/>
      <c r="AJ29" s="1015"/>
      <c r="AK29" s="974">
        <v>3</v>
      </c>
      <c r="AL29" s="965"/>
      <c r="AM29" s="965"/>
      <c r="AN29" s="965"/>
      <c r="AO29" s="965"/>
      <c r="AP29" s="965" t="s">
        <v>532</v>
      </c>
      <c r="AQ29" s="965"/>
      <c r="AR29" s="965"/>
      <c r="AS29" s="965"/>
      <c r="AT29" s="965"/>
      <c r="AU29" s="965" t="s">
        <v>533</v>
      </c>
      <c r="AV29" s="965"/>
      <c r="AW29" s="965"/>
      <c r="AX29" s="965"/>
      <c r="AY29" s="965"/>
      <c r="AZ29" s="1036" t="s">
        <v>533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380</v>
      </c>
      <c r="C30" s="1032"/>
      <c r="D30" s="1032"/>
      <c r="E30" s="1032"/>
      <c r="F30" s="1032"/>
      <c r="G30" s="1032"/>
      <c r="H30" s="1032"/>
      <c r="I30" s="1032"/>
      <c r="J30" s="1032"/>
      <c r="K30" s="1032"/>
      <c r="L30" s="1032"/>
      <c r="M30" s="1032"/>
      <c r="N30" s="1032"/>
      <c r="O30" s="1032"/>
      <c r="P30" s="1033"/>
      <c r="Q30" s="1037">
        <v>6987</v>
      </c>
      <c r="R30" s="1038"/>
      <c r="S30" s="1038"/>
      <c r="T30" s="1038"/>
      <c r="U30" s="1038"/>
      <c r="V30" s="1038">
        <v>6932</v>
      </c>
      <c r="W30" s="1038"/>
      <c r="X30" s="1038"/>
      <c r="Y30" s="1038"/>
      <c r="Z30" s="1038"/>
      <c r="AA30" s="1038">
        <f t="shared" si="0"/>
        <v>55</v>
      </c>
      <c r="AB30" s="1038"/>
      <c r="AC30" s="1038"/>
      <c r="AD30" s="1038"/>
      <c r="AE30" s="1039"/>
      <c r="AF30" s="1013">
        <v>55</v>
      </c>
      <c r="AG30" s="1014"/>
      <c r="AH30" s="1014"/>
      <c r="AI30" s="1014"/>
      <c r="AJ30" s="1015"/>
      <c r="AK30" s="974">
        <v>971</v>
      </c>
      <c r="AL30" s="965"/>
      <c r="AM30" s="965"/>
      <c r="AN30" s="965"/>
      <c r="AO30" s="965"/>
      <c r="AP30" s="965" t="s">
        <v>533</v>
      </c>
      <c r="AQ30" s="965"/>
      <c r="AR30" s="965"/>
      <c r="AS30" s="965"/>
      <c r="AT30" s="965"/>
      <c r="AU30" s="965" t="s">
        <v>533</v>
      </c>
      <c r="AV30" s="965"/>
      <c r="AW30" s="965"/>
      <c r="AX30" s="965"/>
      <c r="AY30" s="965"/>
      <c r="AZ30" s="1036" t="s">
        <v>533</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381</v>
      </c>
      <c r="C31" s="1032"/>
      <c r="D31" s="1032"/>
      <c r="E31" s="1032"/>
      <c r="F31" s="1032"/>
      <c r="G31" s="1032"/>
      <c r="H31" s="1032"/>
      <c r="I31" s="1032"/>
      <c r="J31" s="1032"/>
      <c r="K31" s="1032"/>
      <c r="L31" s="1032"/>
      <c r="M31" s="1032"/>
      <c r="N31" s="1032"/>
      <c r="O31" s="1032"/>
      <c r="P31" s="1033"/>
      <c r="Q31" s="1037">
        <v>762</v>
      </c>
      <c r="R31" s="1038"/>
      <c r="S31" s="1038"/>
      <c r="T31" s="1038"/>
      <c r="U31" s="1038"/>
      <c r="V31" s="1038">
        <v>748</v>
      </c>
      <c r="W31" s="1038"/>
      <c r="X31" s="1038"/>
      <c r="Y31" s="1038"/>
      <c r="Z31" s="1038"/>
      <c r="AA31" s="1038">
        <v>15</v>
      </c>
      <c r="AB31" s="1038"/>
      <c r="AC31" s="1038"/>
      <c r="AD31" s="1038"/>
      <c r="AE31" s="1039"/>
      <c r="AF31" s="1013">
        <v>15</v>
      </c>
      <c r="AG31" s="1014"/>
      <c r="AH31" s="1014"/>
      <c r="AI31" s="1014"/>
      <c r="AJ31" s="1015"/>
      <c r="AK31" s="974">
        <v>223</v>
      </c>
      <c r="AL31" s="965"/>
      <c r="AM31" s="965"/>
      <c r="AN31" s="965"/>
      <c r="AO31" s="965"/>
      <c r="AP31" s="965" t="s">
        <v>532</v>
      </c>
      <c r="AQ31" s="965"/>
      <c r="AR31" s="965"/>
      <c r="AS31" s="965"/>
      <c r="AT31" s="965"/>
      <c r="AU31" s="965" t="s">
        <v>532</v>
      </c>
      <c r="AV31" s="965"/>
      <c r="AW31" s="965"/>
      <c r="AX31" s="965"/>
      <c r="AY31" s="965"/>
      <c r="AZ31" s="1036" t="s">
        <v>534</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382</v>
      </c>
      <c r="C32" s="1032"/>
      <c r="D32" s="1032"/>
      <c r="E32" s="1032"/>
      <c r="F32" s="1032"/>
      <c r="G32" s="1032"/>
      <c r="H32" s="1032"/>
      <c r="I32" s="1032"/>
      <c r="J32" s="1032"/>
      <c r="K32" s="1032"/>
      <c r="L32" s="1032"/>
      <c r="M32" s="1032"/>
      <c r="N32" s="1032"/>
      <c r="O32" s="1032"/>
      <c r="P32" s="1033"/>
      <c r="Q32" s="1037">
        <v>847</v>
      </c>
      <c r="R32" s="1038"/>
      <c r="S32" s="1038"/>
      <c r="T32" s="1038"/>
      <c r="U32" s="1038"/>
      <c r="V32" s="1038">
        <v>843</v>
      </c>
      <c r="W32" s="1038"/>
      <c r="X32" s="1038"/>
      <c r="Y32" s="1038"/>
      <c r="Z32" s="1038"/>
      <c r="AA32" s="1038">
        <f t="shared" si="0"/>
        <v>4</v>
      </c>
      <c r="AB32" s="1038"/>
      <c r="AC32" s="1038"/>
      <c r="AD32" s="1038"/>
      <c r="AE32" s="1039"/>
      <c r="AF32" s="1013">
        <v>1479</v>
      </c>
      <c r="AG32" s="1014"/>
      <c r="AH32" s="1014"/>
      <c r="AI32" s="1014"/>
      <c r="AJ32" s="1015"/>
      <c r="AK32" s="974">
        <v>209</v>
      </c>
      <c r="AL32" s="965"/>
      <c r="AM32" s="965"/>
      <c r="AN32" s="965"/>
      <c r="AO32" s="965"/>
      <c r="AP32" s="965">
        <v>6380</v>
      </c>
      <c r="AQ32" s="965"/>
      <c r="AR32" s="965"/>
      <c r="AS32" s="965"/>
      <c r="AT32" s="965"/>
      <c r="AU32" s="965">
        <v>734</v>
      </c>
      <c r="AV32" s="965"/>
      <c r="AW32" s="965"/>
      <c r="AX32" s="965"/>
      <c r="AY32" s="965"/>
      <c r="AZ32" s="1036" t="s">
        <v>532</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384</v>
      </c>
      <c r="C33" s="1032"/>
      <c r="D33" s="1032"/>
      <c r="E33" s="1032"/>
      <c r="F33" s="1032"/>
      <c r="G33" s="1032"/>
      <c r="H33" s="1032"/>
      <c r="I33" s="1032"/>
      <c r="J33" s="1032"/>
      <c r="K33" s="1032"/>
      <c r="L33" s="1032"/>
      <c r="M33" s="1032"/>
      <c r="N33" s="1032"/>
      <c r="O33" s="1032"/>
      <c r="P33" s="1033"/>
      <c r="Q33" s="1037">
        <v>8120</v>
      </c>
      <c r="R33" s="1038"/>
      <c r="S33" s="1038"/>
      <c r="T33" s="1038"/>
      <c r="U33" s="1038"/>
      <c r="V33" s="1038">
        <v>7888</v>
      </c>
      <c r="W33" s="1038"/>
      <c r="X33" s="1038"/>
      <c r="Y33" s="1038"/>
      <c r="Z33" s="1038"/>
      <c r="AA33" s="1038">
        <f t="shared" si="0"/>
        <v>232</v>
      </c>
      <c r="AB33" s="1038"/>
      <c r="AC33" s="1038"/>
      <c r="AD33" s="1038"/>
      <c r="AE33" s="1039"/>
      <c r="AF33" s="1013">
        <v>4364</v>
      </c>
      <c r="AG33" s="1014"/>
      <c r="AH33" s="1014"/>
      <c r="AI33" s="1014"/>
      <c r="AJ33" s="1015"/>
      <c r="AK33" s="974">
        <v>325</v>
      </c>
      <c r="AL33" s="965"/>
      <c r="AM33" s="965"/>
      <c r="AN33" s="965"/>
      <c r="AO33" s="965"/>
      <c r="AP33" s="965">
        <v>4798</v>
      </c>
      <c r="AQ33" s="965"/>
      <c r="AR33" s="965"/>
      <c r="AS33" s="965"/>
      <c r="AT33" s="965"/>
      <c r="AU33" s="965">
        <v>1459</v>
      </c>
      <c r="AV33" s="965"/>
      <c r="AW33" s="965"/>
      <c r="AX33" s="965"/>
      <c r="AY33" s="965"/>
      <c r="AZ33" s="1036" t="s">
        <v>532</v>
      </c>
      <c r="BA33" s="1036"/>
      <c r="BB33" s="1036"/>
      <c r="BC33" s="1036"/>
      <c r="BD33" s="1036"/>
      <c r="BE33" s="1026" t="s">
        <v>383</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385</v>
      </c>
      <c r="C34" s="1032"/>
      <c r="D34" s="1032"/>
      <c r="E34" s="1032"/>
      <c r="F34" s="1032"/>
      <c r="G34" s="1032"/>
      <c r="H34" s="1032"/>
      <c r="I34" s="1032"/>
      <c r="J34" s="1032"/>
      <c r="K34" s="1032"/>
      <c r="L34" s="1032"/>
      <c r="M34" s="1032"/>
      <c r="N34" s="1032"/>
      <c r="O34" s="1032"/>
      <c r="P34" s="1033"/>
      <c r="Q34" s="1037">
        <v>980</v>
      </c>
      <c r="R34" s="1038"/>
      <c r="S34" s="1038"/>
      <c r="T34" s="1038"/>
      <c r="U34" s="1038"/>
      <c r="V34" s="1038">
        <v>980</v>
      </c>
      <c r="W34" s="1038"/>
      <c r="X34" s="1038"/>
      <c r="Y34" s="1038"/>
      <c r="Z34" s="1038"/>
      <c r="AA34" s="1038" t="s">
        <v>544</v>
      </c>
      <c r="AB34" s="1038"/>
      <c r="AC34" s="1038"/>
      <c r="AD34" s="1038"/>
      <c r="AE34" s="1039"/>
      <c r="AF34" s="1013" t="s">
        <v>112</v>
      </c>
      <c r="AG34" s="1014"/>
      <c r="AH34" s="1014"/>
      <c r="AI34" s="1014"/>
      <c r="AJ34" s="1015"/>
      <c r="AK34" s="974">
        <v>336</v>
      </c>
      <c r="AL34" s="965"/>
      <c r="AM34" s="965"/>
      <c r="AN34" s="965"/>
      <c r="AO34" s="965"/>
      <c r="AP34" s="965">
        <v>3585</v>
      </c>
      <c r="AQ34" s="965"/>
      <c r="AR34" s="965"/>
      <c r="AS34" s="965"/>
      <c r="AT34" s="965"/>
      <c r="AU34" s="965">
        <v>1879</v>
      </c>
      <c r="AV34" s="965"/>
      <c r="AW34" s="965"/>
      <c r="AX34" s="965"/>
      <c r="AY34" s="965"/>
      <c r="AZ34" s="1036" t="s">
        <v>532</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387</v>
      </c>
      <c r="C35" s="1032"/>
      <c r="D35" s="1032"/>
      <c r="E35" s="1032"/>
      <c r="F35" s="1032"/>
      <c r="G35" s="1032"/>
      <c r="H35" s="1032"/>
      <c r="I35" s="1032"/>
      <c r="J35" s="1032"/>
      <c r="K35" s="1032"/>
      <c r="L35" s="1032"/>
      <c r="M35" s="1032"/>
      <c r="N35" s="1032"/>
      <c r="O35" s="1032"/>
      <c r="P35" s="1033"/>
      <c r="Q35" s="1037">
        <v>2324</v>
      </c>
      <c r="R35" s="1038"/>
      <c r="S35" s="1038"/>
      <c r="T35" s="1038"/>
      <c r="U35" s="1038"/>
      <c r="V35" s="1038">
        <v>2324</v>
      </c>
      <c r="W35" s="1038"/>
      <c r="X35" s="1038"/>
      <c r="Y35" s="1038"/>
      <c r="Z35" s="1038"/>
      <c r="AA35" s="1038" t="s">
        <v>544</v>
      </c>
      <c r="AB35" s="1038"/>
      <c r="AC35" s="1038"/>
      <c r="AD35" s="1038"/>
      <c r="AE35" s="1039"/>
      <c r="AF35" s="1013" t="s">
        <v>112</v>
      </c>
      <c r="AG35" s="1014"/>
      <c r="AH35" s="1014"/>
      <c r="AI35" s="1014"/>
      <c r="AJ35" s="1015"/>
      <c r="AK35" s="974">
        <v>957</v>
      </c>
      <c r="AL35" s="965"/>
      <c r="AM35" s="965"/>
      <c r="AN35" s="965"/>
      <c r="AO35" s="965"/>
      <c r="AP35" s="965">
        <v>10619</v>
      </c>
      <c r="AQ35" s="965"/>
      <c r="AR35" s="965"/>
      <c r="AS35" s="965"/>
      <c r="AT35" s="965"/>
      <c r="AU35" s="965">
        <v>6605</v>
      </c>
      <c r="AV35" s="965"/>
      <c r="AW35" s="965"/>
      <c r="AX35" s="965"/>
      <c r="AY35" s="965"/>
      <c r="AZ35" s="1036" t="s">
        <v>533</v>
      </c>
      <c r="BA35" s="1036"/>
      <c r="BB35" s="1036"/>
      <c r="BC35" s="1036"/>
      <c r="BD35" s="1036"/>
      <c r="BE35" s="1026" t="s">
        <v>386</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t="s">
        <v>388</v>
      </c>
      <c r="C36" s="1032"/>
      <c r="D36" s="1032"/>
      <c r="E36" s="1032"/>
      <c r="F36" s="1032"/>
      <c r="G36" s="1032"/>
      <c r="H36" s="1032"/>
      <c r="I36" s="1032"/>
      <c r="J36" s="1032"/>
      <c r="K36" s="1032"/>
      <c r="L36" s="1032"/>
      <c r="M36" s="1032"/>
      <c r="N36" s="1032"/>
      <c r="O36" s="1032"/>
      <c r="P36" s="1033"/>
      <c r="Q36" s="1037">
        <v>554</v>
      </c>
      <c r="R36" s="1038"/>
      <c r="S36" s="1038"/>
      <c r="T36" s="1038"/>
      <c r="U36" s="1038"/>
      <c r="V36" s="1038">
        <v>554</v>
      </c>
      <c r="W36" s="1038"/>
      <c r="X36" s="1038"/>
      <c r="Y36" s="1038"/>
      <c r="Z36" s="1038"/>
      <c r="AA36" s="1038" t="s">
        <v>544</v>
      </c>
      <c r="AB36" s="1038"/>
      <c r="AC36" s="1038"/>
      <c r="AD36" s="1038"/>
      <c r="AE36" s="1039"/>
      <c r="AF36" s="1013" t="s">
        <v>112</v>
      </c>
      <c r="AG36" s="1014"/>
      <c r="AH36" s="1014"/>
      <c r="AI36" s="1014"/>
      <c r="AJ36" s="1015"/>
      <c r="AK36" s="974">
        <v>386</v>
      </c>
      <c r="AL36" s="965"/>
      <c r="AM36" s="965"/>
      <c r="AN36" s="965"/>
      <c r="AO36" s="965"/>
      <c r="AP36" s="965">
        <v>4266</v>
      </c>
      <c r="AQ36" s="965"/>
      <c r="AR36" s="965"/>
      <c r="AS36" s="965"/>
      <c r="AT36" s="965"/>
      <c r="AU36" s="965">
        <v>3025</v>
      </c>
      <c r="AV36" s="965"/>
      <c r="AW36" s="965"/>
      <c r="AX36" s="965"/>
      <c r="AY36" s="965"/>
      <c r="AZ36" s="1036" t="s">
        <v>535</v>
      </c>
      <c r="BA36" s="1036"/>
      <c r="BB36" s="1036"/>
      <c r="BC36" s="1036"/>
      <c r="BD36" s="1036"/>
      <c r="BE36" s="1026" t="s">
        <v>386</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366</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6039</v>
      </c>
      <c r="AG63" s="953"/>
      <c r="AH63" s="953"/>
      <c r="AI63" s="953"/>
      <c r="AJ63" s="1024"/>
      <c r="AK63" s="1025"/>
      <c r="AL63" s="957"/>
      <c r="AM63" s="957"/>
      <c r="AN63" s="957"/>
      <c r="AO63" s="957"/>
      <c r="AP63" s="953">
        <v>29648</v>
      </c>
      <c r="AQ63" s="953"/>
      <c r="AR63" s="953"/>
      <c r="AS63" s="953"/>
      <c r="AT63" s="953"/>
      <c r="AU63" s="953">
        <v>13702</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392</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393</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536</v>
      </c>
      <c r="C68" s="980"/>
      <c r="D68" s="980"/>
      <c r="E68" s="980"/>
      <c r="F68" s="980"/>
      <c r="G68" s="980"/>
      <c r="H68" s="980"/>
      <c r="I68" s="980"/>
      <c r="J68" s="980"/>
      <c r="K68" s="980"/>
      <c r="L68" s="980"/>
      <c r="M68" s="980"/>
      <c r="N68" s="980"/>
      <c r="O68" s="980"/>
      <c r="P68" s="981"/>
      <c r="Q68" s="982">
        <v>2515</v>
      </c>
      <c r="R68" s="976"/>
      <c r="S68" s="976"/>
      <c r="T68" s="976"/>
      <c r="U68" s="976"/>
      <c r="V68" s="976">
        <v>2500</v>
      </c>
      <c r="W68" s="976"/>
      <c r="X68" s="976"/>
      <c r="Y68" s="976"/>
      <c r="Z68" s="976"/>
      <c r="AA68" s="976">
        <v>16</v>
      </c>
      <c r="AB68" s="976"/>
      <c r="AC68" s="976"/>
      <c r="AD68" s="976"/>
      <c r="AE68" s="976"/>
      <c r="AF68" s="976">
        <v>16</v>
      </c>
      <c r="AG68" s="976"/>
      <c r="AH68" s="976"/>
      <c r="AI68" s="976"/>
      <c r="AJ68" s="976"/>
      <c r="AK68" s="976" t="s">
        <v>542</v>
      </c>
      <c r="AL68" s="976"/>
      <c r="AM68" s="976"/>
      <c r="AN68" s="976"/>
      <c r="AO68" s="976"/>
      <c r="AP68" s="976">
        <v>97</v>
      </c>
      <c r="AQ68" s="976"/>
      <c r="AR68" s="976"/>
      <c r="AS68" s="976"/>
      <c r="AT68" s="976"/>
      <c r="AU68" s="976">
        <v>41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537</v>
      </c>
      <c r="C69" s="969"/>
      <c r="D69" s="969"/>
      <c r="E69" s="969"/>
      <c r="F69" s="969"/>
      <c r="G69" s="969"/>
      <c r="H69" s="969"/>
      <c r="I69" s="969"/>
      <c r="J69" s="969"/>
      <c r="K69" s="969"/>
      <c r="L69" s="969"/>
      <c r="M69" s="969"/>
      <c r="N69" s="969"/>
      <c r="O69" s="969"/>
      <c r="P69" s="970"/>
      <c r="Q69" s="971">
        <v>956</v>
      </c>
      <c r="R69" s="965"/>
      <c r="S69" s="965"/>
      <c r="T69" s="965"/>
      <c r="U69" s="965"/>
      <c r="V69" s="965">
        <v>955</v>
      </c>
      <c r="W69" s="965"/>
      <c r="X69" s="965"/>
      <c r="Y69" s="965"/>
      <c r="Z69" s="965"/>
      <c r="AA69" s="965">
        <v>0</v>
      </c>
      <c r="AB69" s="965"/>
      <c r="AC69" s="965"/>
      <c r="AD69" s="965"/>
      <c r="AE69" s="965"/>
      <c r="AF69" s="965">
        <v>0</v>
      </c>
      <c r="AG69" s="965"/>
      <c r="AH69" s="965"/>
      <c r="AI69" s="965"/>
      <c r="AJ69" s="965"/>
      <c r="AK69" s="965">
        <v>29</v>
      </c>
      <c r="AL69" s="965"/>
      <c r="AM69" s="965"/>
      <c r="AN69" s="965"/>
      <c r="AO69" s="965"/>
      <c r="AP69" s="965" t="s">
        <v>533</v>
      </c>
      <c r="AQ69" s="965"/>
      <c r="AR69" s="965"/>
      <c r="AS69" s="965"/>
      <c r="AT69" s="965"/>
      <c r="AU69" s="965" t="s">
        <v>533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538</v>
      </c>
      <c r="C70" s="969"/>
      <c r="D70" s="969"/>
      <c r="E70" s="969"/>
      <c r="F70" s="969"/>
      <c r="G70" s="969"/>
      <c r="H70" s="969"/>
      <c r="I70" s="969"/>
      <c r="J70" s="969"/>
      <c r="K70" s="969"/>
      <c r="L70" s="969"/>
      <c r="M70" s="969"/>
      <c r="N70" s="969"/>
      <c r="O70" s="969"/>
      <c r="P70" s="970"/>
      <c r="Q70" s="971">
        <v>369255</v>
      </c>
      <c r="R70" s="965"/>
      <c r="S70" s="965"/>
      <c r="T70" s="965"/>
      <c r="U70" s="965"/>
      <c r="V70" s="965">
        <v>362363</v>
      </c>
      <c r="W70" s="965"/>
      <c r="X70" s="965"/>
      <c r="Y70" s="965"/>
      <c r="Z70" s="965"/>
      <c r="AA70" s="965">
        <v>6892</v>
      </c>
      <c r="AB70" s="965"/>
      <c r="AC70" s="965"/>
      <c r="AD70" s="965"/>
      <c r="AE70" s="965"/>
      <c r="AF70" s="965">
        <v>6892</v>
      </c>
      <c r="AG70" s="965"/>
      <c r="AH70" s="965"/>
      <c r="AI70" s="965"/>
      <c r="AJ70" s="965"/>
      <c r="AK70" s="965">
        <v>2605</v>
      </c>
      <c r="AL70" s="965"/>
      <c r="AM70" s="965"/>
      <c r="AN70" s="965"/>
      <c r="AO70" s="965"/>
      <c r="AP70" s="965" t="s">
        <v>533</v>
      </c>
      <c r="AQ70" s="965"/>
      <c r="AR70" s="965"/>
      <c r="AS70" s="965"/>
      <c r="AT70" s="965"/>
      <c r="AU70" s="965" t="s">
        <v>533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366</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6909</v>
      </c>
      <c r="AG88" s="953"/>
      <c r="AH88" s="953"/>
      <c r="AI88" s="953"/>
      <c r="AJ88" s="953"/>
      <c r="AK88" s="957"/>
      <c r="AL88" s="957"/>
      <c r="AM88" s="957"/>
      <c r="AN88" s="957"/>
      <c r="AO88" s="957"/>
      <c r="AP88" s="953">
        <v>97</v>
      </c>
      <c r="AQ88" s="953"/>
      <c r="AR88" s="953"/>
      <c r="AS88" s="953"/>
      <c r="AT88" s="953"/>
      <c r="AU88" s="953">
        <v>41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606</v>
      </c>
      <c r="CS102" s="945"/>
      <c r="CT102" s="945"/>
      <c r="CU102" s="945"/>
      <c r="CV102" s="946"/>
      <c r="CW102" s="944">
        <v>52</v>
      </c>
      <c r="CX102" s="945"/>
      <c r="CY102" s="945"/>
      <c r="CZ102" s="945"/>
      <c r="DA102" s="946"/>
      <c r="DB102" s="944" t="s">
        <v>533</v>
      </c>
      <c r="DC102" s="945"/>
      <c r="DD102" s="945"/>
      <c r="DE102" s="945"/>
      <c r="DF102" s="946"/>
      <c r="DG102" s="944" t="s">
        <v>533</v>
      </c>
      <c r="DH102" s="945"/>
      <c r="DI102" s="945"/>
      <c r="DJ102" s="945"/>
      <c r="DK102" s="946"/>
      <c r="DL102" s="944" t="s">
        <v>533</v>
      </c>
      <c r="DM102" s="945"/>
      <c r="DN102" s="945"/>
      <c r="DO102" s="945"/>
      <c r="DP102" s="946"/>
      <c r="DQ102" s="944" t="s">
        <v>533</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284</v>
      </c>
      <c r="AG109" s="886"/>
      <c r="AH109" s="886"/>
      <c r="AI109" s="886"/>
      <c r="AJ109" s="887"/>
      <c r="AK109" s="888" t="s">
        <v>283</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284</v>
      </c>
      <c r="BW109" s="886"/>
      <c r="BX109" s="886"/>
      <c r="BY109" s="886"/>
      <c r="BZ109" s="887"/>
      <c r="CA109" s="888" t="s">
        <v>283</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284</v>
      </c>
      <c r="DM109" s="886"/>
      <c r="DN109" s="886"/>
      <c r="DO109" s="886"/>
      <c r="DP109" s="887"/>
      <c r="DQ109" s="888" t="s">
        <v>283</v>
      </c>
      <c r="DR109" s="886"/>
      <c r="DS109" s="886"/>
      <c r="DT109" s="886"/>
      <c r="DU109" s="887"/>
      <c r="DV109" s="888" t="s">
        <v>404</v>
      </c>
      <c r="DW109" s="886"/>
      <c r="DX109" s="886"/>
      <c r="DY109" s="886"/>
      <c r="DZ109" s="917"/>
    </row>
    <row r="110" spans="1:131" s="197" customFormat="1" ht="26.25" customHeight="1" x14ac:dyDescent="0.15">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7672841</v>
      </c>
      <c r="AB110" s="871"/>
      <c r="AC110" s="871"/>
      <c r="AD110" s="871"/>
      <c r="AE110" s="872"/>
      <c r="AF110" s="873">
        <v>7558679</v>
      </c>
      <c r="AG110" s="871"/>
      <c r="AH110" s="871"/>
      <c r="AI110" s="871"/>
      <c r="AJ110" s="872"/>
      <c r="AK110" s="873">
        <v>7528326</v>
      </c>
      <c r="AL110" s="871"/>
      <c r="AM110" s="871"/>
      <c r="AN110" s="871"/>
      <c r="AO110" s="872"/>
      <c r="AP110" s="874">
        <v>40.200000000000003</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61567051</v>
      </c>
      <c r="BR110" s="798"/>
      <c r="BS110" s="798"/>
      <c r="BT110" s="798"/>
      <c r="BU110" s="798"/>
      <c r="BV110" s="798">
        <v>60450635</v>
      </c>
      <c r="BW110" s="798"/>
      <c r="BX110" s="798"/>
      <c r="BY110" s="798"/>
      <c r="BZ110" s="798"/>
      <c r="CA110" s="798">
        <v>59690974</v>
      </c>
      <c r="CB110" s="798"/>
      <c r="CC110" s="798"/>
      <c r="CD110" s="798"/>
      <c r="CE110" s="798"/>
      <c r="CF110" s="859">
        <v>318.5</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479823</v>
      </c>
      <c r="BR111" s="769"/>
      <c r="BS111" s="769"/>
      <c r="BT111" s="769"/>
      <c r="BU111" s="769"/>
      <c r="BV111" s="769">
        <v>415031</v>
      </c>
      <c r="BW111" s="769"/>
      <c r="BX111" s="769"/>
      <c r="BY111" s="769"/>
      <c r="BZ111" s="769"/>
      <c r="CA111" s="769">
        <v>358809</v>
      </c>
      <c r="CB111" s="769"/>
      <c r="CC111" s="769"/>
      <c r="CD111" s="769"/>
      <c r="CE111" s="769"/>
      <c r="CF111" s="846">
        <v>1.9</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15555490</v>
      </c>
      <c r="BR112" s="769"/>
      <c r="BS112" s="769"/>
      <c r="BT112" s="769"/>
      <c r="BU112" s="769"/>
      <c r="BV112" s="769">
        <v>13919970</v>
      </c>
      <c r="BW112" s="769"/>
      <c r="BX112" s="769"/>
      <c r="BY112" s="769"/>
      <c r="BZ112" s="769"/>
      <c r="CA112" s="769">
        <v>13700694</v>
      </c>
      <c r="CB112" s="769"/>
      <c r="CC112" s="769"/>
      <c r="CD112" s="769"/>
      <c r="CE112" s="769"/>
      <c r="CF112" s="846">
        <v>73.099999999999994</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968932</v>
      </c>
      <c r="AB113" s="907"/>
      <c r="AC113" s="907"/>
      <c r="AD113" s="907"/>
      <c r="AE113" s="908"/>
      <c r="AF113" s="909">
        <v>1024012</v>
      </c>
      <c r="AG113" s="907"/>
      <c r="AH113" s="907"/>
      <c r="AI113" s="907"/>
      <c r="AJ113" s="908"/>
      <c r="AK113" s="909">
        <v>1068500</v>
      </c>
      <c r="AL113" s="907"/>
      <c r="AM113" s="907"/>
      <c r="AN113" s="907"/>
      <c r="AO113" s="908"/>
      <c r="AP113" s="910">
        <v>5.7</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51227</v>
      </c>
      <c r="BR113" s="769"/>
      <c r="BS113" s="769"/>
      <c r="BT113" s="769"/>
      <c r="BU113" s="769"/>
      <c r="BV113" s="769">
        <v>45210</v>
      </c>
      <c r="BW113" s="769"/>
      <c r="BX113" s="769"/>
      <c r="BY113" s="769"/>
      <c r="BZ113" s="769"/>
      <c r="CA113" s="769">
        <v>40532</v>
      </c>
      <c r="CB113" s="769"/>
      <c r="CC113" s="769"/>
      <c r="CD113" s="769"/>
      <c r="CE113" s="769"/>
      <c r="CF113" s="846">
        <v>0.2</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279613</v>
      </c>
      <c r="DH113" s="782"/>
      <c r="DI113" s="782"/>
      <c r="DJ113" s="782"/>
      <c r="DK113" s="783"/>
      <c r="DL113" s="784">
        <v>257373</v>
      </c>
      <c r="DM113" s="782"/>
      <c r="DN113" s="782"/>
      <c r="DO113" s="782"/>
      <c r="DP113" s="783"/>
      <c r="DQ113" s="784">
        <v>234310</v>
      </c>
      <c r="DR113" s="782"/>
      <c r="DS113" s="782"/>
      <c r="DT113" s="782"/>
      <c r="DU113" s="783"/>
      <c r="DV113" s="752">
        <v>1.3</v>
      </c>
      <c r="DW113" s="753"/>
      <c r="DX113" s="753"/>
      <c r="DY113" s="753"/>
      <c r="DZ113" s="754"/>
    </row>
    <row r="114" spans="1:130" s="197" customFormat="1" ht="26.25" customHeight="1" x14ac:dyDescent="0.15">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7253</v>
      </c>
      <c r="AB114" s="782"/>
      <c r="AC114" s="782"/>
      <c r="AD114" s="782"/>
      <c r="AE114" s="783"/>
      <c r="AF114" s="784">
        <v>7277</v>
      </c>
      <c r="AG114" s="782"/>
      <c r="AH114" s="782"/>
      <c r="AI114" s="782"/>
      <c r="AJ114" s="783"/>
      <c r="AK114" s="784">
        <v>6960</v>
      </c>
      <c r="AL114" s="782"/>
      <c r="AM114" s="782"/>
      <c r="AN114" s="782"/>
      <c r="AO114" s="783"/>
      <c r="AP114" s="752">
        <v>0</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6744388</v>
      </c>
      <c r="BR114" s="769"/>
      <c r="BS114" s="769"/>
      <c r="BT114" s="769"/>
      <c r="BU114" s="769"/>
      <c r="BV114" s="769">
        <v>6447469</v>
      </c>
      <c r="BW114" s="769"/>
      <c r="BX114" s="769"/>
      <c r="BY114" s="769"/>
      <c r="BZ114" s="769"/>
      <c r="CA114" s="769">
        <v>6734758</v>
      </c>
      <c r="CB114" s="769"/>
      <c r="CC114" s="769"/>
      <c r="CD114" s="769"/>
      <c r="CE114" s="769"/>
      <c r="CF114" s="846">
        <v>35.9</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105651</v>
      </c>
      <c r="AB115" s="907"/>
      <c r="AC115" s="907"/>
      <c r="AD115" s="907"/>
      <c r="AE115" s="908"/>
      <c r="AF115" s="909">
        <v>88341</v>
      </c>
      <c r="AG115" s="907"/>
      <c r="AH115" s="907"/>
      <c r="AI115" s="907"/>
      <c r="AJ115" s="908"/>
      <c r="AK115" s="909">
        <v>76872</v>
      </c>
      <c r="AL115" s="907"/>
      <c r="AM115" s="907"/>
      <c r="AN115" s="907"/>
      <c r="AO115" s="908"/>
      <c r="AP115" s="910">
        <v>0.4</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v>986970</v>
      </c>
      <c r="BR115" s="769"/>
      <c r="BS115" s="769"/>
      <c r="BT115" s="769"/>
      <c r="BU115" s="769"/>
      <c r="BV115" s="769">
        <v>8060</v>
      </c>
      <c r="BW115" s="769"/>
      <c r="BX115" s="769"/>
      <c r="BY115" s="769"/>
      <c r="BZ115" s="769"/>
      <c r="CA115" s="769">
        <v>5756</v>
      </c>
      <c r="CB115" s="769"/>
      <c r="CC115" s="769"/>
      <c r="CD115" s="769"/>
      <c r="CE115" s="769"/>
      <c r="CF115" s="846">
        <v>0</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219</v>
      </c>
      <c r="AB116" s="782"/>
      <c r="AC116" s="782"/>
      <c r="AD116" s="782"/>
      <c r="AE116" s="783"/>
      <c r="AF116" s="784">
        <v>110</v>
      </c>
      <c r="AG116" s="782"/>
      <c r="AH116" s="782"/>
      <c r="AI116" s="782"/>
      <c r="AJ116" s="783"/>
      <c r="AK116" s="784">
        <v>110</v>
      </c>
      <c r="AL116" s="782"/>
      <c r="AM116" s="782"/>
      <c r="AN116" s="782"/>
      <c r="AO116" s="783"/>
      <c r="AP116" s="752">
        <v>0</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22870</v>
      </c>
      <c r="DH116" s="782"/>
      <c r="DI116" s="782"/>
      <c r="DJ116" s="782"/>
      <c r="DK116" s="783"/>
      <c r="DL116" s="784">
        <v>17290</v>
      </c>
      <c r="DM116" s="782"/>
      <c r="DN116" s="782"/>
      <c r="DO116" s="782"/>
      <c r="DP116" s="783"/>
      <c r="DQ116" s="784">
        <v>12800</v>
      </c>
      <c r="DR116" s="782"/>
      <c r="DS116" s="782"/>
      <c r="DT116" s="782"/>
      <c r="DU116" s="783"/>
      <c r="DV116" s="752">
        <v>0.1</v>
      </c>
      <c r="DW116" s="753"/>
      <c r="DX116" s="753"/>
      <c r="DY116" s="753"/>
      <c r="DZ116" s="754"/>
    </row>
    <row r="117" spans="1:130" s="197" customFormat="1" ht="26.25" customHeight="1" x14ac:dyDescent="0.15">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8754896</v>
      </c>
      <c r="AB117" s="893"/>
      <c r="AC117" s="893"/>
      <c r="AD117" s="893"/>
      <c r="AE117" s="894"/>
      <c r="AF117" s="896">
        <v>8678419</v>
      </c>
      <c r="AG117" s="893"/>
      <c r="AH117" s="893"/>
      <c r="AI117" s="893"/>
      <c r="AJ117" s="894"/>
      <c r="AK117" s="896">
        <v>8680768</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284</v>
      </c>
      <c r="AG118" s="886"/>
      <c r="AH118" s="886"/>
      <c r="AI118" s="886"/>
      <c r="AJ118" s="887"/>
      <c r="AK118" s="888" t="s">
        <v>283</v>
      </c>
      <c r="AL118" s="886"/>
      <c r="AM118" s="886"/>
      <c r="AN118" s="886"/>
      <c r="AO118" s="887"/>
      <c r="AP118" s="889" t="s">
        <v>404</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432</v>
      </c>
      <c r="BP118" s="836"/>
      <c r="BQ118" s="855">
        <v>85384949</v>
      </c>
      <c r="BR118" s="856"/>
      <c r="BS118" s="856"/>
      <c r="BT118" s="856"/>
      <c r="BU118" s="856"/>
      <c r="BV118" s="856">
        <v>81286375</v>
      </c>
      <c r="BW118" s="856"/>
      <c r="BX118" s="856"/>
      <c r="BY118" s="856"/>
      <c r="BZ118" s="856"/>
      <c r="CA118" s="856">
        <v>80531523</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10291936</v>
      </c>
      <c r="BR119" s="798"/>
      <c r="BS119" s="798"/>
      <c r="BT119" s="798"/>
      <c r="BU119" s="798"/>
      <c r="BV119" s="798">
        <v>10881551</v>
      </c>
      <c r="BW119" s="798"/>
      <c r="BX119" s="798"/>
      <c r="BY119" s="798"/>
      <c r="BZ119" s="798"/>
      <c r="CA119" s="798">
        <v>12936092</v>
      </c>
      <c r="CB119" s="798"/>
      <c r="CC119" s="798"/>
      <c r="CD119" s="798"/>
      <c r="CE119" s="798"/>
      <c r="CF119" s="859">
        <v>69</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177340</v>
      </c>
      <c r="DH119" s="715"/>
      <c r="DI119" s="715"/>
      <c r="DJ119" s="715"/>
      <c r="DK119" s="716"/>
      <c r="DL119" s="717">
        <v>140368</v>
      </c>
      <c r="DM119" s="715"/>
      <c r="DN119" s="715"/>
      <c r="DO119" s="715"/>
      <c r="DP119" s="716"/>
      <c r="DQ119" s="717">
        <v>111699</v>
      </c>
      <c r="DR119" s="715"/>
      <c r="DS119" s="715"/>
      <c r="DT119" s="715"/>
      <c r="DU119" s="716"/>
      <c r="DV119" s="805">
        <v>0.6</v>
      </c>
      <c r="DW119" s="806"/>
      <c r="DX119" s="806"/>
      <c r="DY119" s="806"/>
      <c r="DZ119" s="807"/>
    </row>
    <row r="120" spans="1:130" s="197" customFormat="1" ht="26.25" customHeight="1" x14ac:dyDescent="0.15">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4842994</v>
      </c>
      <c r="BR120" s="769"/>
      <c r="BS120" s="769"/>
      <c r="BT120" s="769"/>
      <c r="BU120" s="769"/>
      <c r="BV120" s="769">
        <v>4806282</v>
      </c>
      <c r="BW120" s="769"/>
      <c r="BX120" s="769"/>
      <c r="BY120" s="769"/>
      <c r="BZ120" s="769"/>
      <c r="CA120" s="769">
        <v>4318378</v>
      </c>
      <c r="CB120" s="769"/>
      <c r="CC120" s="769"/>
      <c r="CD120" s="769"/>
      <c r="CE120" s="769"/>
      <c r="CF120" s="846">
        <v>23</v>
      </c>
      <c r="CG120" s="847"/>
      <c r="CH120" s="847"/>
      <c r="CI120" s="847"/>
      <c r="CJ120" s="847"/>
      <c r="CK120" s="848" t="s">
        <v>438</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7278713</v>
      </c>
      <c r="DH120" s="798"/>
      <c r="DI120" s="798"/>
      <c r="DJ120" s="798"/>
      <c r="DK120" s="798"/>
      <c r="DL120" s="798">
        <v>6654973</v>
      </c>
      <c r="DM120" s="798"/>
      <c r="DN120" s="798"/>
      <c r="DO120" s="798"/>
      <c r="DP120" s="798"/>
      <c r="DQ120" s="798">
        <v>6605180</v>
      </c>
      <c r="DR120" s="798"/>
      <c r="DS120" s="798"/>
      <c r="DT120" s="798"/>
      <c r="DU120" s="798"/>
      <c r="DV120" s="799">
        <v>35.200000000000003</v>
      </c>
      <c r="DW120" s="799"/>
      <c r="DX120" s="799"/>
      <c r="DY120" s="799"/>
      <c r="DZ120" s="800"/>
    </row>
    <row r="121" spans="1:130" s="197" customFormat="1" ht="26.25" customHeight="1" x14ac:dyDescent="0.15">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28329</v>
      </c>
      <c r="AB121" s="782"/>
      <c r="AC121" s="782"/>
      <c r="AD121" s="782"/>
      <c r="AE121" s="783"/>
      <c r="AF121" s="784">
        <v>28332</v>
      </c>
      <c r="AG121" s="782"/>
      <c r="AH121" s="782"/>
      <c r="AI121" s="782"/>
      <c r="AJ121" s="783"/>
      <c r="AK121" s="784">
        <v>28304</v>
      </c>
      <c r="AL121" s="782"/>
      <c r="AM121" s="782"/>
      <c r="AN121" s="782"/>
      <c r="AO121" s="783"/>
      <c r="AP121" s="752">
        <v>0.2</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52802080</v>
      </c>
      <c r="BR121" s="856"/>
      <c r="BS121" s="856"/>
      <c r="BT121" s="856"/>
      <c r="BU121" s="856"/>
      <c r="BV121" s="856">
        <v>52796716</v>
      </c>
      <c r="BW121" s="856"/>
      <c r="BX121" s="856"/>
      <c r="BY121" s="856"/>
      <c r="BZ121" s="856"/>
      <c r="CA121" s="856">
        <v>53966959</v>
      </c>
      <c r="CB121" s="856"/>
      <c r="CC121" s="856"/>
      <c r="CD121" s="856"/>
      <c r="CE121" s="856"/>
      <c r="CF121" s="857">
        <v>287.89999999999998</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3775779</v>
      </c>
      <c r="DH121" s="769"/>
      <c r="DI121" s="769"/>
      <c r="DJ121" s="769"/>
      <c r="DK121" s="769"/>
      <c r="DL121" s="769">
        <v>3136612</v>
      </c>
      <c r="DM121" s="769"/>
      <c r="DN121" s="769"/>
      <c r="DO121" s="769"/>
      <c r="DP121" s="769"/>
      <c r="DQ121" s="769">
        <v>3024522</v>
      </c>
      <c r="DR121" s="769"/>
      <c r="DS121" s="769"/>
      <c r="DT121" s="769"/>
      <c r="DU121" s="769"/>
      <c r="DV121" s="821">
        <v>16.100000000000001</v>
      </c>
      <c r="DW121" s="821"/>
      <c r="DX121" s="821"/>
      <c r="DY121" s="821"/>
      <c r="DZ121" s="822"/>
    </row>
    <row r="122" spans="1:130" s="197" customFormat="1" ht="26.25" customHeight="1" x14ac:dyDescent="0.15">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441</v>
      </c>
      <c r="BP122" s="836"/>
      <c r="BQ122" s="837">
        <v>67937010</v>
      </c>
      <c r="BR122" s="838"/>
      <c r="BS122" s="838"/>
      <c r="BT122" s="838"/>
      <c r="BU122" s="838"/>
      <c r="BV122" s="838">
        <v>68484549</v>
      </c>
      <c r="BW122" s="838"/>
      <c r="BX122" s="838"/>
      <c r="BY122" s="838"/>
      <c r="BZ122" s="838"/>
      <c r="CA122" s="838">
        <v>71221429</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2018382</v>
      </c>
      <c r="DH122" s="769"/>
      <c r="DI122" s="769"/>
      <c r="DJ122" s="769"/>
      <c r="DK122" s="769"/>
      <c r="DL122" s="769">
        <v>1920004</v>
      </c>
      <c r="DM122" s="769"/>
      <c r="DN122" s="769"/>
      <c r="DO122" s="769"/>
      <c r="DP122" s="769"/>
      <c r="DQ122" s="769">
        <v>1878762</v>
      </c>
      <c r="DR122" s="769"/>
      <c r="DS122" s="769"/>
      <c r="DT122" s="769"/>
      <c r="DU122" s="769"/>
      <c r="DV122" s="821">
        <v>10</v>
      </c>
      <c r="DW122" s="821"/>
      <c r="DX122" s="821"/>
      <c r="DY122" s="821"/>
      <c r="DZ122" s="822"/>
    </row>
    <row r="123" spans="1:130" s="197" customFormat="1" ht="26.25" customHeight="1" thickBot="1" x14ac:dyDescent="0.2">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6586</v>
      </c>
      <c r="AB123" s="782"/>
      <c r="AC123" s="782"/>
      <c r="AD123" s="782"/>
      <c r="AE123" s="783"/>
      <c r="AF123" s="784">
        <v>6289</v>
      </c>
      <c r="AG123" s="782"/>
      <c r="AH123" s="782"/>
      <c r="AI123" s="782"/>
      <c r="AJ123" s="783"/>
      <c r="AK123" s="784">
        <v>4858</v>
      </c>
      <c r="AL123" s="782"/>
      <c r="AM123" s="782"/>
      <c r="AN123" s="782"/>
      <c r="AO123" s="783"/>
      <c r="AP123" s="752">
        <v>0</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93.1</v>
      </c>
      <c r="BR123" s="830"/>
      <c r="BS123" s="830"/>
      <c r="BT123" s="830"/>
      <c r="BU123" s="830"/>
      <c r="BV123" s="830">
        <v>69.599999999999994</v>
      </c>
      <c r="BW123" s="830"/>
      <c r="BX123" s="830"/>
      <c r="BY123" s="830"/>
      <c r="BZ123" s="830"/>
      <c r="CA123" s="830">
        <v>49.6</v>
      </c>
      <c r="CB123" s="830"/>
      <c r="CC123" s="830"/>
      <c r="CD123" s="830"/>
      <c r="CE123" s="830"/>
      <c r="CF123" s="728"/>
      <c r="CG123" s="729"/>
      <c r="CH123" s="729"/>
      <c r="CI123" s="729"/>
      <c r="CJ123" s="831"/>
      <c r="CK123" s="849"/>
      <c r="CL123" s="810"/>
      <c r="CM123" s="810"/>
      <c r="CN123" s="810"/>
      <c r="CO123" s="811"/>
      <c r="CP123" s="826" t="s">
        <v>384</v>
      </c>
      <c r="CQ123" s="827"/>
      <c r="CR123" s="827"/>
      <c r="CS123" s="827"/>
      <c r="CT123" s="827"/>
      <c r="CU123" s="827"/>
      <c r="CV123" s="827"/>
      <c r="CW123" s="827"/>
      <c r="CX123" s="827"/>
      <c r="CY123" s="827"/>
      <c r="CZ123" s="827"/>
      <c r="DA123" s="827"/>
      <c r="DB123" s="827"/>
      <c r="DC123" s="827"/>
      <c r="DD123" s="827"/>
      <c r="DE123" s="827"/>
      <c r="DF123" s="828"/>
      <c r="DG123" s="781">
        <v>1435788</v>
      </c>
      <c r="DH123" s="782"/>
      <c r="DI123" s="782"/>
      <c r="DJ123" s="782"/>
      <c r="DK123" s="783"/>
      <c r="DL123" s="784">
        <v>1361862</v>
      </c>
      <c r="DM123" s="782"/>
      <c r="DN123" s="782"/>
      <c r="DO123" s="782"/>
      <c r="DP123" s="783"/>
      <c r="DQ123" s="784">
        <v>1458530</v>
      </c>
      <c r="DR123" s="782"/>
      <c r="DS123" s="782"/>
      <c r="DT123" s="782"/>
      <c r="DU123" s="783"/>
      <c r="DV123" s="752">
        <v>7.8</v>
      </c>
      <c r="DW123" s="753"/>
      <c r="DX123" s="753"/>
      <c r="DY123" s="753"/>
      <c r="DZ123" s="754"/>
    </row>
    <row r="124" spans="1:130" s="197" customFormat="1" ht="26.25" customHeight="1" x14ac:dyDescent="0.15">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v>1046828</v>
      </c>
      <c r="DH124" s="715"/>
      <c r="DI124" s="715"/>
      <c r="DJ124" s="715"/>
      <c r="DK124" s="716"/>
      <c r="DL124" s="717">
        <v>846519</v>
      </c>
      <c r="DM124" s="715"/>
      <c r="DN124" s="715"/>
      <c r="DO124" s="715"/>
      <c r="DP124" s="716"/>
      <c r="DQ124" s="717">
        <v>733700</v>
      </c>
      <c r="DR124" s="715"/>
      <c r="DS124" s="715"/>
      <c r="DT124" s="715"/>
      <c r="DU124" s="716"/>
      <c r="DV124" s="805">
        <v>3.9</v>
      </c>
      <c r="DW124" s="806"/>
      <c r="DX124" s="806"/>
      <c r="DY124" s="806"/>
      <c r="DZ124" s="807"/>
    </row>
    <row r="125" spans="1:130" s="197" customFormat="1" ht="26.25" customHeight="1" thickBot="1" x14ac:dyDescent="0.2">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55111</v>
      </c>
      <c r="AB126" s="782"/>
      <c r="AC126" s="782"/>
      <c r="AD126" s="782"/>
      <c r="AE126" s="783"/>
      <c r="AF126" s="784">
        <v>42214</v>
      </c>
      <c r="AG126" s="782"/>
      <c r="AH126" s="782"/>
      <c r="AI126" s="782"/>
      <c r="AJ126" s="783"/>
      <c r="AK126" s="784">
        <v>32894</v>
      </c>
      <c r="AL126" s="782"/>
      <c r="AM126" s="782"/>
      <c r="AN126" s="782"/>
      <c r="AO126" s="783"/>
      <c r="AP126" s="752">
        <v>0.2</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v>954652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15625</v>
      </c>
      <c r="AB127" s="782"/>
      <c r="AC127" s="782"/>
      <c r="AD127" s="782"/>
      <c r="AE127" s="783"/>
      <c r="AF127" s="784">
        <v>11506</v>
      </c>
      <c r="AG127" s="782"/>
      <c r="AH127" s="782"/>
      <c r="AI127" s="782"/>
      <c r="AJ127" s="783"/>
      <c r="AK127" s="784">
        <v>10816</v>
      </c>
      <c r="AL127" s="782"/>
      <c r="AM127" s="782"/>
      <c r="AN127" s="782"/>
      <c r="AO127" s="783"/>
      <c r="AP127" s="752">
        <v>0.1</v>
      </c>
      <c r="AQ127" s="753"/>
      <c r="AR127" s="753"/>
      <c r="AS127" s="753"/>
      <c r="AT127" s="754"/>
      <c r="AU127" s="233"/>
      <c r="AV127" s="233"/>
      <c r="AW127" s="233"/>
      <c r="AX127" s="755" t="s">
        <v>452</v>
      </c>
      <c r="AY127" s="756"/>
      <c r="AZ127" s="756"/>
      <c r="BA127" s="756"/>
      <c r="BB127" s="756"/>
      <c r="BC127" s="756"/>
      <c r="BD127" s="756"/>
      <c r="BE127" s="757"/>
      <c r="BF127" s="758" t="s">
        <v>112</v>
      </c>
      <c r="BG127" s="759"/>
      <c r="BH127" s="759"/>
      <c r="BI127" s="759"/>
      <c r="BJ127" s="759"/>
      <c r="BK127" s="759"/>
      <c r="BL127" s="760"/>
      <c r="BM127" s="758">
        <v>12.1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v>32318</v>
      </c>
      <c r="DH127" s="818"/>
      <c r="DI127" s="818"/>
      <c r="DJ127" s="818"/>
      <c r="DK127" s="818"/>
      <c r="DL127" s="818">
        <v>8060</v>
      </c>
      <c r="DM127" s="818"/>
      <c r="DN127" s="818"/>
      <c r="DO127" s="818"/>
      <c r="DP127" s="818"/>
      <c r="DQ127" s="818">
        <v>5756</v>
      </c>
      <c r="DR127" s="818"/>
      <c r="DS127" s="818"/>
      <c r="DT127" s="818"/>
      <c r="DU127" s="818"/>
      <c r="DV127" s="819">
        <v>0</v>
      </c>
      <c r="DW127" s="819"/>
      <c r="DX127" s="819"/>
      <c r="DY127" s="819"/>
      <c r="DZ127" s="820"/>
    </row>
    <row r="128" spans="1:130" s="197" customFormat="1" ht="26.25" customHeight="1" x14ac:dyDescent="0.15">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435691</v>
      </c>
      <c r="AB128" s="722"/>
      <c r="AC128" s="722"/>
      <c r="AD128" s="722"/>
      <c r="AE128" s="723"/>
      <c r="AF128" s="724">
        <v>415136</v>
      </c>
      <c r="AG128" s="722"/>
      <c r="AH128" s="722"/>
      <c r="AI128" s="722"/>
      <c r="AJ128" s="723"/>
      <c r="AK128" s="724">
        <v>439881</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112</v>
      </c>
      <c r="BG128" s="789"/>
      <c r="BH128" s="789"/>
      <c r="BI128" s="789"/>
      <c r="BJ128" s="789"/>
      <c r="BK128" s="789"/>
      <c r="BL128" s="790"/>
      <c r="BM128" s="788">
        <v>17.100000000000001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24610260</v>
      </c>
      <c r="AB129" s="782"/>
      <c r="AC129" s="782"/>
      <c r="AD129" s="782"/>
      <c r="AE129" s="783"/>
      <c r="AF129" s="784">
        <v>24232657</v>
      </c>
      <c r="AG129" s="782"/>
      <c r="AH129" s="782"/>
      <c r="AI129" s="782"/>
      <c r="AJ129" s="783"/>
      <c r="AK129" s="784">
        <v>24785413</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12.6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5886002</v>
      </c>
      <c r="AB130" s="782"/>
      <c r="AC130" s="782"/>
      <c r="AD130" s="782"/>
      <c r="AE130" s="783"/>
      <c r="AF130" s="784">
        <v>5853786</v>
      </c>
      <c r="AG130" s="782"/>
      <c r="AH130" s="782"/>
      <c r="AI130" s="782"/>
      <c r="AJ130" s="783"/>
      <c r="AK130" s="784">
        <v>6041712</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49.6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18724258</v>
      </c>
      <c r="AB131" s="715"/>
      <c r="AC131" s="715"/>
      <c r="AD131" s="715"/>
      <c r="AE131" s="716"/>
      <c r="AF131" s="717">
        <v>18378871</v>
      </c>
      <c r="AG131" s="715"/>
      <c r="AH131" s="715"/>
      <c r="AI131" s="715"/>
      <c r="AJ131" s="716"/>
      <c r="AK131" s="717">
        <v>18743701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12.994923480000001</v>
      </c>
      <c r="AB132" s="738"/>
      <c r="AC132" s="738"/>
      <c r="AD132" s="738"/>
      <c r="AE132" s="739"/>
      <c r="AF132" s="740">
        <v>13.110146970000001</v>
      </c>
      <c r="AG132" s="738"/>
      <c r="AH132" s="738"/>
      <c r="AI132" s="738"/>
      <c r="AJ132" s="739"/>
      <c r="AK132" s="740">
        <v>11.732874949999999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13.7</v>
      </c>
      <c r="AB133" s="747"/>
      <c r="AC133" s="747"/>
      <c r="AD133" s="747"/>
      <c r="AE133" s="748"/>
      <c r="AF133" s="746">
        <v>13.1</v>
      </c>
      <c r="AG133" s="747"/>
      <c r="AH133" s="747"/>
      <c r="AI133" s="747"/>
      <c r="AJ133" s="748"/>
      <c r="AK133" s="746">
        <v>12.6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31" t="s">
        <v>473</v>
      </c>
      <c r="H9" s="1132"/>
      <c r="I9" s="1132"/>
      <c r="J9" s="1133"/>
      <c r="K9" s="263">
        <v>4696416</v>
      </c>
      <c r="L9" s="264">
        <v>83723</v>
      </c>
      <c r="M9" s="265">
        <v>64737</v>
      </c>
      <c r="N9" s="266">
        <v>29.3</v>
      </c>
    </row>
    <row r="10" spans="1:16" x14ac:dyDescent="0.15">
      <c r="A10" s="248"/>
      <c r="B10" s="244"/>
      <c r="C10" s="244"/>
      <c r="D10" s="244"/>
      <c r="E10" s="244"/>
      <c r="F10" s="244"/>
      <c r="G10" s="1131" t="s">
        <v>474</v>
      </c>
      <c r="H10" s="1132"/>
      <c r="I10" s="1132"/>
      <c r="J10" s="1133"/>
      <c r="K10" s="267">
        <v>818967</v>
      </c>
      <c r="L10" s="268">
        <v>14600</v>
      </c>
      <c r="M10" s="269">
        <v>4418</v>
      </c>
      <c r="N10" s="270">
        <v>230.5</v>
      </c>
    </row>
    <row r="11" spans="1:16" ht="13.5" customHeight="1" x14ac:dyDescent="0.15">
      <c r="A11" s="248"/>
      <c r="B11" s="244"/>
      <c r="C11" s="244"/>
      <c r="D11" s="244"/>
      <c r="E11" s="244"/>
      <c r="F11" s="244"/>
      <c r="G11" s="1131" t="s">
        <v>475</v>
      </c>
      <c r="H11" s="1132"/>
      <c r="I11" s="1132"/>
      <c r="J11" s="1133"/>
      <c r="K11" s="267">
        <v>807440</v>
      </c>
      <c r="L11" s="268">
        <v>14394</v>
      </c>
      <c r="M11" s="269">
        <v>5597</v>
      </c>
      <c r="N11" s="270">
        <v>157.19999999999999</v>
      </c>
    </row>
    <row r="12" spans="1:16" ht="13.5" customHeight="1" x14ac:dyDescent="0.15">
      <c r="A12" s="248"/>
      <c r="B12" s="244"/>
      <c r="C12" s="244"/>
      <c r="D12" s="244"/>
      <c r="E12" s="244"/>
      <c r="F12" s="244"/>
      <c r="G12" s="1131" t="s">
        <v>476</v>
      </c>
      <c r="H12" s="1132"/>
      <c r="I12" s="1132"/>
      <c r="J12" s="1133"/>
      <c r="K12" s="267" t="s">
        <v>477</v>
      </c>
      <c r="L12" s="268" t="s">
        <v>477</v>
      </c>
      <c r="M12" s="269">
        <v>967</v>
      </c>
      <c r="N12" s="270" t="s">
        <v>477</v>
      </c>
    </row>
    <row r="13" spans="1:16" ht="13.5" customHeight="1" x14ac:dyDescent="0.15">
      <c r="A13" s="248"/>
      <c r="B13" s="244"/>
      <c r="C13" s="244"/>
      <c r="D13" s="244"/>
      <c r="E13" s="244"/>
      <c r="F13" s="244"/>
      <c r="G13" s="1131" t="s">
        <v>478</v>
      </c>
      <c r="H13" s="1132"/>
      <c r="I13" s="1132"/>
      <c r="J13" s="1133"/>
      <c r="K13" s="267" t="s">
        <v>477</v>
      </c>
      <c r="L13" s="268" t="s">
        <v>477</v>
      </c>
      <c r="M13" s="269">
        <v>2</v>
      </c>
      <c r="N13" s="270" t="s">
        <v>477</v>
      </c>
    </row>
    <row r="14" spans="1:16" ht="13.5" customHeight="1" x14ac:dyDescent="0.15">
      <c r="A14" s="248"/>
      <c r="B14" s="244"/>
      <c r="C14" s="244"/>
      <c r="D14" s="244"/>
      <c r="E14" s="244"/>
      <c r="F14" s="244"/>
      <c r="G14" s="1131" t="s">
        <v>479</v>
      </c>
      <c r="H14" s="1132"/>
      <c r="I14" s="1132"/>
      <c r="J14" s="1133"/>
      <c r="K14" s="267">
        <v>180598</v>
      </c>
      <c r="L14" s="268">
        <v>3220</v>
      </c>
      <c r="M14" s="269">
        <v>2800</v>
      </c>
      <c r="N14" s="270">
        <v>15</v>
      </c>
    </row>
    <row r="15" spans="1:16" ht="13.5" customHeight="1" x14ac:dyDescent="0.15">
      <c r="A15" s="248"/>
      <c r="B15" s="244"/>
      <c r="C15" s="244"/>
      <c r="D15" s="244"/>
      <c r="E15" s="244"/>
      <c r="F15" s="244"/>
      <c r="G15" s="1131" t="s">
        <v>480</v>
      </c>
      <c r="H15" s="1132"/>
      <c r="I15" s="1132"/>
      <c r="J15" s="1133"/>
      <c r="K15" s="267">
        <v>110815</v>
      </c>
      <c r="L15" s="268">
        <v>1975</v>
      </c>
      <c r="M15" s="269">
        <v>1482</v>
      </c>
      <c r="N15" s="270">
        <v>33.299999999999997</v>
      </c>
    </row>
    <row r="16" spans="1:16" x14ac:dyDescent="0.15">
      <c r="A16" s="248"/>
      <c r="B16" s="244"/>
      <c r="C16" s="244"/>
      <c r="D16" s="244"/>
      <c r="E16" s="244"/>
      <c r="F16" s="244"/>
      <c r="G16" s="1134" t="s">
        <v>481</v>
      </c>
      <c r="H16" s="1135"/>
      <c r="I16" s="1135"/>
      <c r="J16" s="1136"/>
      <c r="K16" s="268">
        <v>-494554</v>
      </c>
      <c r="L16" s="268">
        <v>-8816</v>
      </c>
      <c r="M16" s="269">
        <v>-7690</v>
      </c>
      <c r="N16" s="270">
        <v>14.6</v>
      </c>
    </row>
    <row r="17" spans="1:16" x14ac:dyDescent="0.15">
      <c r="A17" s="248"/>
      <c r="B17" s="244"/>
      <c r="C17" s="244"/>
      <c r="D17" s="244"/>
      <c r="E17" s="244"/>
      <c r="F17" s="244"/>
      <c r="G17" s="1134" t="s">
        <v>168</v>
      </c>
      <c r="H17" s="1135"/>
      <c r="I17" s="1135"/>
      <c r="J17" s="1136"/>
      <c r="K17" s="268">
        <v>6119682</v>
      </c>
      <c r="L17" s="268">
        <v>109095</v>
      </c>
      <c r="M17" s="269">
        <v>72313</v>
      </c>
      <c r="N17" s="270">
        <v>50.9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28" t="s">
        <v>486</v>
      </c>
      <c r="H21" s="1129"/>
      <c r="I21" s="1129"/>
      <c r="J21" s="1130"/>
      <c r="K21" s="280">
        <v>9.15</v>
      </c>
      <c r="L21" s="281">
        <v>7.17</v>
      </c>
      <c r="M21" s="282">
        <v>1.98</v>
      </c>
      <c r="N21" s="249"/>
      <c r="O21" s="283"/>
      <c r="P21" s="279"/>
    </row>
    <row r="22" spans="1:16" s="284" customFormat="1" x14ac:dyDescent="0.15">
      <c r="A22" s="279"/>
      <c r="B22" s="249"/>
      <c r="C22" s="249"/>
      <c r="D22" s="249"/>
      <c r="E22" s="249"/>
      <c r="F22" s="249"/>
      <c r="G22" s="1128" t="s">
        <v>487</v>
      </c>
      <c r="H22" s="1129"/>
      <c r="I22" s="1129"/>
      <c r="J22" s="1130"/>
      <c r="K22" s="285">
        <v>98</v>
      </c>
      <c r="L22" s="286">
        <v>98.1</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19" t="s">
        <v>491</v>
      </c>
      <c r="H32" s="1120"/>
      <c r="I32" s="1120"/>
      <c r="J32" s="1121"/>
      <c r="K32" s="294">
        <v>7528326</v>
      </c>
      <c r="L32" s="294">
        <v>134207</v>
      </c>
      <c r="M32" s="295">
        <v>43357</v>
      </c>
      <c r="N32" s="296">
        <v>209.5</v>
      </c>
    </row>
    <row r="33" spans="1:16" ht="13.5" customHeight="1" x14ac:dyDescent="0.15">
      <c r="A33" s="248"/>
      <c r="B33" s="244"/>
      <c r="C33" s="244"/>
      <c r="D33" s="244"/>
      <c r="E33" s="244"/>
      <c r="F33" s="244"/>
      <c r="G33" s="1119" t="s">
        <v>492</v>
      </c>
      <c r="H33" s="1120"/>
      <c r="I33" s="1120"/>
      <c r="J33" s="1121"/>
      <c r="K33" s="294" t="s">
        <v>477</v>
      </c>
      <c r="L33" s="294" t="s">
        <v>477</v>
      </c>
      <c r="M33" s="295">
        <v>5</v>
      </c>
      <c r="N33" s="296" t="s">
        <v>477</v>
      </c>
    </row>
    <row r="34" spans="1:16" ht="27" customHeight="1" x14ac:dyDescent="0.15">
      <c r="A34" s="248"/>
      <c r="B34" s="244"/>
      <c r="C34" s="244"/>
      <c r="D34" s="244"/>
      <c r="E34" s="244"/>
      <c r="F34" s="244"/>
      <c r="G34" s="1119" t="s">
        <v>493</v>
      </c>
      <c r="H34" s="1120"/>
      <c r="I34" s="1120"/>
      <c r="J34" s="1121"/>
      <c r="K34" s="294" t="s">
        <v>477</v>
      </c>
      <c r="L34" s="294" t="s">
        <v>477</v>
      </c>
      <c r="M34" s="295">
        <v>40</v>
      </c>
      <c r="N34" s="296" t="s">
        <v>477</v>
      </c>
    </row>
    <row r="35" spans="1:16" ht="27" customHeight="1" x14ac:dyDescent="0.15">
      <c r="A35" s="248"/>
      <c r="B35" s="244"/>
      <c r="C35" s="244"/>
      <c r="D35" s="244"/>
      <c r="E35" s="244"/>
      <c r="F35" s="244"/>
      <c r="G35" s="1119" t="s">
        <v>494</v>
      </c>
      <c r="H35" s="1120"/>
      <c r="I35" s="1120"/>
      <c r="J35" s="1121"/>
      <c r="K35" s="294">
        <v>1068500</v>
      </c>
      <c r="L35" s="294">
        <v>19048</v>
      </c>
      <c r="M35" s="295">
        <v>11850</v>
      </c>
      <c r="N35" s="296">
        <v>60.7</v>
      </c>
    </row>
    <row r="36" spans="1:16" ht="27" customHeight="1" x14ac:dyDescent="0.15">
      <c r="A36" s="248"/>
      <c r="B36" s="244"/>
      <c r="C36" s="244"/>
      <c r="D36" s="244"/>
      <c r="E36" s="244"/>
      <c r="F36" s="244"/>
      <c r="G36" s="1119" t="s">
        <v>495</v>
      </c>
      <c r="H36" s="1120"/>
      <c r="I36" s="1120"/>
      <c r="J36" s="1121"/>
      <c r="K36" s="294">
        <v>6960</v>
      </c>
      <c r="L36" s="294">
        <v>124</v>
      </c>
      <c r="M36" s="295">
        <v>2171</v>
      </c>
      <c r="N36" s="296">
        <v>-94.3</v>
      </c>
    </row>
    <row r="37" spans="1:16" ht="13.5" customHeight="1" x14ac:dyDescent="0.15">
      <c r="A37" s="248"/>
      <c r="B37" s="244"/>
      <c r="C37" s="244"/>
      <c r="D37" s="244"/>
      <c r="E37" s="244"/>
      <c r="F37" s="244"/>
      <c r="G37" s="1119" t="s">
        <v>496</v>
      </c>
      <c r="H37" s="1120"/>
      <c r="I37" s="1120"/>
      <c r="J37" s="1121"/>
      <c r="K37" s="294">
        <v>76872</v>
      </c>
      <c r="L37" s="294">
        <v>1370</v>
      </c>
      <c r="M37" s="295">
        <v>1425</v>
      </c>
      <c r="N37" s="296">
        <v>-3.9</v>
      </c>
    </row>
    <row r="38" spans="1:16" ht="27" customHeight="1" x14ac:dyDescent="0.15">
      <c r="A38" s="248"/>
      <c r="B38" s="244"/>
      <c r="C38" s="244"/>
      <c r="D38" s="244"/>
      <c r="E38" s="244"/>
      <c r="F38" s="244"/>
      <c r="G38" s="1122" t="s">
        <v>497</v>
      </c>
      <c r="H38" s="1123"/>
      <c r="I38" s="1123"/>
      <c r="J38" s="1124"/>
      <c r="K38" s="297">
        <v>110</v>
      </c>
      <c r="L38" s="297">
        <v>2</v>
      </c>
      <c r="M38" s="298">
        <v>6</v>
      </c>
      <c r="N38" s="299">
        <v>-66.7</v>
      </c>
      <c r="O38" s="293"/>
    </row>
    <row r="39" spans="1:16" x14ac:dyDescent="0.15">
      <c r="A39" s="248"/>
      <c r="B39" s="244"/>
      <c r="C39" s="244"/>
      <c r="D39" s="244"/>
      <c r="E39" s="244"/>
      <c r="F39" s="244"/>
      <c r="G39" s="1122" t="s">
        <v>498</v>
      </c>
      <c r="H39" s="1123"/>
      <c r="I39" s="1123"/>
      <c r="J39" s="1124"/>
      <c r="K39" s="300">
        <v>-439881</v>
      </c>
      <c r="L39" s="300">
        <v>-7842</v>
      </c>
      <c r="M39" s="301">
        <v>-5332</v>
      </c>
      <c r="N39" s="302">
        <v>47.1</v>
      </c>
      <c r="O39" s="293"/>
    </row>
    <row r="40" spans="1:16" ht="27" customHeight="1" x14ac:dyDescent="0.15">
      <c r="A40" s="248"/>
      <c r="B40" s="244"/>
      <c r="C40" s="244"/>
      <c r="D40" s="244"/>
      <c r="E40" s="244"/>
      <c r="F40" s="244"/>
      <c r="G40" s="1119" t="s">
        <v>499</v>
      </c>
      <c r="H40" s="1120"/>
      <c r="I40" s="1120"/>
      <c r="J40" s="1121"/>
      <c r="K40" s="300">
        <v>-6041712</v>
      </c>
      <c r="L40" s="300">
        <v>-107705</v>
      </c>
      <c r="M40" s="301">
        <v>-35626</v>
      </c>
      <c r="N40" s="302">
        <v>202.3</v>
      </c>
      <c r="O40" s="293"/>
    </row>
    <row r="41" spans="1:16" x14ac:dyDescent="0.15">
      <c r="A41" s="248"/>
      <c r="B41" s="244"/>
      <c r="C41" s="244"/>
      <c r="D41" s="244"/>
      <c r="E41" s="244"/>
      <c r="F41" s="244"/>
      <c r="G41" s="1125" t="s">
        <v>278</v>
      </c>
      <c r="H41" s="1126"/>
      <c r="I41" s="1126"/>
      <c r="J41" s="1127"/>
      <c r="K41" s="294">
        <v>2199175</v>
      </c>
      <c r="L41" s="300">
        <v>39204</v>
      </c>
      <c r="M41" s="301">
        <v>17897</v>
      </c>
      <c r="N41" s="302">
        <v>119.1</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2" t="s">
        <v>468</v>
      </c>
      <c r="J49" s="1114" t="s">
        <v>503</v>
      </c>
      <c r="K49" s="1115"/>
      <c r="L49" s="1115"/>
      <c r="M49" s="1115"/>
      <c r="N49" s="1116"/>
    </row>
    <row r="50" spans="1:14" x14ac:dyDescent="0.15">
      <c r="A50" s="248"/>
      <c r="B50" s="244"/>
      <c r="C50" s="244"/>
      <c r="D50" s="244"/>
      <c r="E50" s="244"/>
      <c r="F50" s="244"/>
      <c r="G50" s="312"/>
      <c r="H50" s="313"/>
      <c r="I50" s="1113"/>
      <c r="J50" s="314" t="s">
        <v>504</v>
      </c>
      <c r="K50" s="315" t="s">
        <v>505</v>
      </c>
      <c r="L50" s="316" t="s">
        <v>506</v>
      </c>
      <c r="M50" s="317" t="s">
        <v>507</v>
      </c>
      <c r="N50" s="318" t="s">
        <v>508</v>
      </c>
    </row>
    <row r="51" spans="1:14" x14ac:dyDescent="0.15">
      <c r="A51" s="248"/>
      <c r="B51" s="244"/>
      <c r="C51" s="244"/>
      <c r="D51" s="244"/>
      <c r="E51" s="244"/>
      <c r="F51" s="244"/>
      <c r="G51" s="310" t="s">
        <v>509</v>
      </c>
      <c r="H51" s="311"/>
      <c r="I51" s="319">
        <v>9398282</v>
      </c>
      <c r="J51" s="320">
        <v>162488</v>
      </c>
      <c r="K51" s="321">
        <v>28.5</v>
      </c>
      <c r="L51" s="322">
        <v>58009</v>
      </c>
      <c r="M51" s="323">
        <v>16.5</v>
      </c>
      <c r="N51" s="324">
        <v>12</v>
      </c>
    </row>
    <row r="52" spans="1:14" x14ac:dyDescent="0.15">
      <c r="A52" s="248"/>
      <c r="B52" s="244"/>
      <c r="C52" s="244"/>
      <c r="D52" s="244"/>
      <c r="E52" s="244"/>
      <c r="F52" s="244"/>
      <c r="G52" s="325"/>
      <c r="H52" s="326" t="s">
        <v>510</v>
      </c>
      <c r="I52" s="327">
        <v>7114607</v>
      </c>
      <c r="J52" s="328">
        <v>123005</v>
      </c>
      <c r="K52" s="329">
        <v>78.3</v>
      </c>
      <c r="L52" s="330">
        <v>32190</v>
      </c>
      <c r="M52" s="331">
        <v>20.399999999999999</v>
      </c>
      <c r="N52" s="332">
        <v>57.9</v>
      </c>
    </row>
    <row r="53" spans="1:14" x14ac:dyDescent="0.15">
      <c r="A53" s="248"/>
      <c r="B53" s="244"/>
      <c r="C53" s="244"/>
      <c r="D53" s="244"/>
      <c r="E53" s="244"/>
      <c r="F53" s="244"/>
      <c r="G53" s="310" t="s">
        <v>511</v>
      </c>
      <c r="H53" s="311"/>
      <c r="I53" s="319">
        <v>6765768</v>
      </c>
      <c r="J53" s="320">
        <v>117969</v>
      </c>
      <c r="K53" s="321">
        <v>-27.4</v>
      </c>
      <c r="L53" s="322">
        <v>61882</v>
      </c>
      <c r="M53" s="323">
        <v>6.7</v>
      </c>
      <c r="N53" s="324">
        <v>-34.1</v>
      </c>
    </row>
    <row r="54" spans="1:14" x14ac:dyDescent="0.15">
      <c r="A54" s="248"/>
      <c r="B54" s="244"/>
      <c r="C54" s="244"/>
      <c r="D54" s="244"/>
      <c r="E54" s="244"/>
      <c r="F54" s="244"/>
      <c r="G54" s="325"/>
      <c r="H54" s="326" t="s">
        <v>510</v>
      </c>
      <c r="I54" s="327">
        <v>5070220</v>
      </c>
      <c r="J54" s="328">
        <v>88405</v>
      </c>
      <c r="K54" s="329">
        <v>-28.1</v>
      </c>
      <c r="L54" s="330">
        <v>32175</v>
      </c>
      <c r="M54" s="331">
        <v>0</v>
      </c>
      <c r="N54" s="332">
        <v>-28.1</v>
      </c>
    </row>
    <row r="55" spans="1:14" x14ac:dyDescent="0.15">
      <c r="A55" s="248"/>
      <c r="B55" s="244"/>
      <c r="C55" s="244"/>
      <c r="D55" s="244"/>
      <c r="E55" s="244"/>
      <c r="F55" s="244"/>
      <c r="G55" s="310" t="s">
        <v>512</v>
      </c>
      <c r="H55" s="311"/>
      <c r="I55" s="319">
        <v>6983732</v>
      </c>
      <c r="J55" s="320">
        <v>123116</v>
      </c>
      <c r="K55" s="321">
        <v>4.4000000000000004</v>
      </c>
      <c r="L55" s="322">
        <v>47569</v>
      </c>
      <c r="M55" s="323">
        <v>-23.1</v>
      </c>
      <c r="N55" s="324">
        <v>27.5</v>
      </c>
    </row>
    <row r="56" spans="1:14" x14ac:dyDescent="0.15">
      <c r="A56" s="248"/>
      <c r="B56" s="244"/>
      <c r="C56" s="244"/>
      <c r="D56" s="244"/>
      <c r="E56" s="244"/>
      <c r="F56" s="244"/>
      <c r="G56" s="325"/>
      <c r="H56" s="326" t="s">
        <v>510</v>
      </c>
      <c r="I56" s="327">
        <v>4906895</v>
      </c>
      <c r="J56" s="328">
        <v>86503</v>
      </c>
      <c r="K56" s="329">
        <v>-2.2000000000000002</v>
      </c>
      <c r="L56" s="330">
        <v>26255</v>
      </c>
      <c r="M56" s="331">
        <v>-18.399999999999999</v>
      </c>
      <c r="N56" s="332">
        <v>16.2</v>
      </c>
    </row>
    <row r="57" spans="1:14" x14ac:dyDescent="0.15">
      <c r="A57" s="248"/>
      <c r="B57" s="244"/>
      <c r="C57" s="244"/>
      <c r="D57" s="244"/>
      <c r="E57" s="244"/>
      <c r="F57" s="244"/>
      <c r="G57" s="310" t="s">
        <v>513</v>
      </c>
      <c r="H57" s="311"/>
      <c r="I57" s="319">
        <v>6266877</v>
      </c>
      <c r="J57" s="320">
        <v>110944</v>
      </c>
      <c r="K57" s="321">
        <v>-9.9</v>
      </c>
      <c r="L57" s="322">
        <v>50880</v>
      </c>
      <c r="M57" s="323">
        <v>7</v>
      </c>
      <c r="N57" s="324">
        <v>-16.899999999999999</v>
      </c>
    </row>
    <row r="58" spans="1:14" x14ac:dyDescent="0.15">
      <c r="A58" s="248"/>
      <c r="B58" s="244"/>
      <c r="C58" s="244"/>
      <c r="D58" s="244"/>
      <c r="E58" s="244"/>
      <c r="F58" s="244"/>
      <c r="G58" s="325"/>
      <c r="H58" s="326" t="s">
        <v>510</v>
      </c>
      <c r="I58" s="327">
        <v>2746444</v>
      </c>
      <c r="J58" s="328">
        <v>48621</v>
      </c>
      <c r="K58" s="329">
        <v>-43.8</v>
      </c>
      <c r="L58" s="330">
        <v>26879</v>
      </c>
      <c r="M58" s="331">
        <v>2.4</v>
      </c>
      <c r="N58" s="332">
        <v>-46.2</v>
      </c>
    </row>
    <row r="59" spans="1:14" x14ac:dyDescent="0.15">
      <c r="A59" s="248"/>
      <c r="B59" s="244"/>
      <c r="C59" s="244"/>
      <c r="D59" s="244"/>
      <c r="E59" s="244"/>
      <c r="F59" s="244"/>
      <c r="G59" s="310" t="s">
        <v>514</v>
      </c>
      <c r="H59" s="311"/>
      <c r="I59" s="319">
        <v>9354406</v>
      </c>
      <c r="J59" s="320">
        <v>166760</v>
      </c>
      <c r="K59" s="321">
        <v>50.3</v>
      </c>
      <c r="L59" s="322">
        <v>63956</v>
      </c>
      <c r="M59" s="323">
        <v>25.7</v>
      </c>
      <c r="N59" s="324">
        <v>24.6</v>
      </c>
    </row>
    <row r="60" spans="1:14" x14ac:dyDescent="0.15">
      <c r="A60" s="248"/>
      <c r="B60" s="244"/>
      <c r="C60" s="244"/>
      <c r="D60" s="244"/>
      <c r="E60" s="244"/>
      <c r="F60" s="244"/>
      <c r="G60" s="325"/>
      <c r="H60" s="326" t="s">
        <v>510</v>
      </c>
      <c r="I60" s="333">
        <v>4190785</v>
      </c>
      <c r="J60" s="328">
        <v>74709</v>
      </c>
      <c r="K60" s="329">
        <v>53.7</v>
      </c>
      <c r="L60" s="330">
        <v>29239</v>
      </c>
      <c r="M60" s="331">
        <v>8.8000000000000007</v>
      </c>
      <c r="N60" s="332">
        <v>44.9</v>
      </c>
    </row>
    <row r="61" spans="1:14" x14ac:dyDescent="0.15">
      <c r="A61" s="248"/>
      <c r="B61" s="244"/>
      <c r="C61" s="244"/>
      <c r="D61" s="244"/>
      <c r="E61" s="244"/>
      <c r="F61" s="244"/>
      <c r="G61" s="310" t="s">
        <v>515</v>
      </c>
      <c r="H61" s="334"/>
      <c r="I61" s="335">
        <v>7753813</v>
      </c>
      <c r="J61" s="336">
        <v>136255</v>
      </c>
      <c r="K61" s="337">
        <v>9.1999999999999993</v>
      </c>
      <c r="L61" s="338">
        <v>56459</v>
      </c>
      <c r="M61" s="339">
        <v>6.6</v>
      </c>
      <c r="N61" s="324">
        <v>2.6</v>
      </c>
    </row>
    <row r="62" spans="1:14" x14ac:dyDescent="0.15">
      <c r="A62" s="248"/>
      <c r="B62" s="244"/>
      <c r="C62" s="244"/>
      <c r="D62" s="244"/>
      <c r="E62" s="244"/>
      <c r="F62" s="244"/>
      <c r="G62" s="325"/>
      <c r="H62" s="326" t="s">
        <v>510</v>
      </c>
      <c r="I62" s="327">
        <v>4805790</v>
      </c>
      <c r="J62" s="328">
        <v>84249</v>
      </c>
      <c r="K62" s="329">
        <v>11.6</v>
      </c>
      <c r="L62" s="330">
        <v>29348</v>
      </c>
      <c r="M62" s="331">
        <v>2.6</v>
      </c>
      <c r="N62" s="332">
        <v>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7" t="s">
        <v>3</v>
      </c>
      <c r="D47" s="1137"/>
      <c r="E47" s="1138"/>
      <c r="F47" s="11">
        <v>8.82</v>
      </c>
      <c r="G47" s="12">
        <v>9.92</v>
      </c>
      <c r="H47" s="12">
        <v>13.18</v>
      </c>
      <c r="I47" s="12">
        <v>15.93</v>
      </c>
      <c r="J47" s="13">
        <v>16.63</v>
      </c>
    </row>
    <row r="48" spans="2:10" ht="57.75" customHeight="1" x14ac:dyDescent="0.15">
      <c r="B48" s="14"/>
      <c r="C48" s="1139" t="s">
        <v>4</v>
      </c>
      <c r="D48" s="1139"/>
      <c r="E48" s="1140"/>
      <c r="F48" s="15">
        <v>2.25</v>
      </c>
      <c r="G48" s="16">
        <v>4.8600000000000003</v>
      </c>
      <c r="H48" s="16">
        <v>4.38</v>
      </c>
      <c r="I48" s="16">
        <v>4.28</v>
      </c>
      <c r="J48" s="17">
        <v>3.6</v>
      </c>
    </row>
    <row r="49" spans="2:10" ht="57.75" customHeight="1" thickBot="1" x14ac:dyDescent="0.2">
      <c r="B49" s="18"/>
      <c r="C49" s="1141" t="s">
        <v>5</v>
      </c>
      <c r="D49" s="1141"/>
      <c r="E49" s="1142"/>
      <c r="F49" s="19">
        <v>3.64</v>
      </c>
      <c r="G49" s="20">
        <v>4.1900000000000004</v>
      </c>
      <c r="H49" s="20">
        <v>3.73</v>
      </c>
      <c r="I49" s="20">
        <v>3.19</v>
      </c>
      <c r="J49" s="21">
        <v>6.35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49" t="s">
        <v>522</v>
      </c>
      <c r="D34" s="1149"/>
      <c r="E34" s="1150"/>
      <c r="F34" s="32">
        <v>18.53</v>
      </c>
      <c r="G34" s="33">
        <v>8.16</v>
      </c>
      <c r="H34" s="33">
        <v>11.67</v>
      </c>
      <c r="I34" s="33">
        <v>15.67</v>
      </c>
      <c r="J34" s="34">
        <v>17.61</v>
      </c>
      <c r="K34" s="22"/>
      <c r="L34" s="22"/>
      <c r="M34" s="22"/>
      <c r="N34" s="22"/>
      <c r="O34" s="22"/>
      <c r="P34" s="22"/>
    </row>
    <row r="35" spans="1:16" ht="39" customHeight="1" x14ac:dyDescent="0.15">
      <c r="A35" s="22"/>
      <c r="B35" s="35"/>
      <c r="C35" s="1143" t="s">
        <v>523</v>
      </c>
      <c r="D35" s="1144"/>
      <c r="E35" s="1145"/>
      <c r="F35" s="36">
        <v>5.85</v>
      </c>
      <c r="G35" s="37">
        <v>6.23</v>
      </c>
      <c r="H35" s="37">
        <v>6.28</v>
      </c>
      <c r="I35" s="37">
        <v>6.32</v>
      </c>
      <c r="J35" s="38">
        <v>5.97</v>
      </c>
      <c r="K35" s="22"/>
      <c r="L35" s="22"/>
      <c r="M35" s="22"/>
      <c r="N35" s="22"/>
      <c r="O35" s="22"/>
      <c r="P35" s="22"/>
    </row>
    <row r="36" spans="1:16" ht="39" customHeight="1" x14ac:dyDescent="0.15">
      <c r="A36" s="22"/>
      <c r="B36" s="35"/>
      <c r="C36" s="1143" t="s">
        <v>524</v>
      </c>
      <c r="D36" s="1144"/>
      <c r="E36" s="1145"/>
      <c r="F36" s="36">
        <v>2.25</v>
      </c>
      <c r="G36" s="37">
        <v>4.8600000000000003</v>
      </c>
      <c r="H36" s="37">
        <v>4.33</v>
      </c>
      <c r="I36" s="37">
        <v>4.24</v>
      </c>
      <c r="J36" s="38">
        <v>3.55</v>
      </c>
      <c r="K36" s="22"/>
      <c r="L36" s="22"/>
      <c r="M36" s="22"/>
      <c r="N36" s="22"/>
      <c r="O36" s="22"/>
      <c r="P36" s="22"/>
    </row>
    <row r="37" spans="1:16" ht="39" customHeight="1" x14ac:dyDescent="0.15">
      <c r="A37" s="22"/>
      <c r="B37" s="35"/>
      <c r="C37" s="1143" t="s">
        <v>525</v>
      </c>
      <c r="D37" s="1144"/>
      <c r="E37" s="1145"/>
      <c r="F37" s="36">
        <v>0.42</v>
      </c>
      <c r="G37" s="37">
        <v>0</v>
      </c>
      <c r="H37" s="37">
        <v>0.27</v>
      </c>
      <c r="I37" s="37">
        <v>2.83</v>
      </c>
      <c r="J37" s="38">
        <v>0.46</v>
      </c>
      <c r="K37" s="22"/>
      <c r="L37" s="22"/>
      <c r="M37" s="22"/>
      <c r="N37" s="22"/>
      <c r="O37" s="22"/>
      <c r="P37" s="22"/>
    </row>
    <row r="38" spans="1:16" ht="39" customHeight="1" x14ac:dyDescent="0.15">
      <c r="A38" s="22"/>
      <c r="B38" s="35"/>
      <c r="C38" s="1143" t="s">
        <v>526</v>
      </c>
      <c r="D38" s="1144"/>
      <c r="E38" s="1145"/>
      <c r="F38" s="36">
        <v>0.1</v>
      </c>
      <c r="G38" s="37">
        <v>0.13</v>
      </c>
      <c r="H38" s="37">
        <v>0.16</v>
      </c>
      <c r="I38" s="37">
        <v>0.25</v>
      </c>
      <c r="J38" s="38">
        <v>0.22</v>
      </c>
      <c r="K38" s="22"/>
      <c r="L38" s="22"/>
      <c r="M38" s="22"/>
      <c r="N38" s="22"/>
      <c r="O38" s="22"/>
      <c r="P38" s="22"/>
    </row>
    <row r="39" spans="1:16" ht="39" customHeight="1" x14ac:dyDescent="0.15">
      <c r="A39" s="22"/>
      <c r="B39" s="35"/>
      <c r="C39" s="1143" t="s">
        <v>527</v>
      </c>
      <c r="D39" s="1144"/>
      <c r="E39" s="1145"/>
      <c r="F39" s="36">
        <v>0.05</v>
      </c>
      <c r="G39" s="37">
        <v>0.05</v>
      </c>
      <c r="H39" s="37">
        <v>0.05</v>
      </c>
      <c r="I39" s="37">
        <v>0.06</v>
      </c>
      <c r="J39" s="38">
        <v>0.06</v>
      </c>
      <c r="K39" s="22"/>
      <c r="L39" s="22"/>
      <c r="M39" s="22"/>
      <c r="N39" s="22"/>
      <c r="O39" s="22"/>
      <c r="P39" s="22"/>
    </row>
    <row r="40" spans="1:16" ht="39" customHeight="1" x14ac:dyDescent="0.15">
      <c r="A40" s="22"/>
      <c r="B40" s="35"/>
      <c r="C40" s="1143" t="s">
        <v>528</v>
      </c>
      <c r="D40" s="1144"/>
      <c r="E40" s="1145"/>
      <c r="F40" s="36">
        <v>0</v>
      </c>
      <c r="G40" s="37">
        <v>0</v>
      </c>
      <c r="H40" s="37">
        <v>0.05</v>
      </c>
      <c r="I40" s="37">
        <v>0.04</v>
      </c>
      <c r="J40" s="38">
        <v>0.05</v>
      </c>
      <c r="K40" s="22"/>
      <c r="L40" s="22"/>
      <c r="M40" s="22"/>
      <c r="N40" s="22"/>
      <c r="O40" s="22"/>
      <c r="P40" s="22"/>
    </row>
    <row r="41" spans="1:16" ht="39" customHeight="1" x14ac:dyDescent="0.15">
      <c r="A41" s="22"/>
      <c r="B41" s="35"/>
      <c r="C41" s="1143" t="s">
        <v>529</v>
      </c>
      <c r="D41" s="1144"/>
      <c r="E41" s="1145"/>
      <c r="F41" s="36">
        <v>0</v>
      </c>
      <c r="G41" s="37">
        <v>0</v>
      </c>
      <c r="H41" s="37">
        <v>0</v>
      </c>
      <c r="I41" s="37">
        <v>0</v>
      </c>
      <c r="J41" s="38">
        <v>0</v>
      </c>
      <c r="K41" s="22"/>
      <c r="L41" s="22"/>
      <c r="M41" s="22"/>
      <c r="N41" s="22"/>
      <c r="O41" s="22"/>
      <c r="P41" s="22"/>
    </row>
    <row r="42" spans="1:16" ht="39" customHeight="1" x14ac:dyDescent="0.15">
      <c r="A42" s="22"/>
      <c r="B42" s="39"/>
      <c r="C42" s="1143" t="s">
        <v>530</v>
      </c>
      <c r="D42" s="1144"/>
      <c r="E42" s="1145"/>
      <c r="F42" s="36" t="s">
        <v>477</v>
      </c>
      <c r="G42" s="37" t="s">
        <v>477</v>
      </c>
      <c r="H42" s="37" t="s">
        <v>477</v>
      </c>
      <c r="I42" s="37" t="s">
        <v>477</v>
      </c>
      <c r="J42" s="38" t="s">
        <v>477</v>
      </c>
      <c r="K42" s="22"/>
      <c r="L42" s="22"/>
      <c r="M42" s="22"/>
      <c r="N42" s="22"/>
      <c r="O42" s="22"/>
      <c r="P42" s="22"/>
    </row>
    <row r="43" spans="1:16" ht="39" customHeight="1" thickBot="1" x14ac:dyDescent="0.2">
      <c r="A43" s="22"/>
      <c r="B43" s="40"/>
      <c r="C43" s="1146" t="s">
        <v>531</v>
      </c>
      <c r="D43" s="1147"/>
      <c r="E43" s="1148"/>
      <c r="F43" s="41">
        <v>0</v>
      </c>
      <c r="G43" s="42">
        <v>0.04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7407</v>
      </c>
      <c r="L45" s="60">
        <v>7585</v>
      </c>
      <c r="M45" s="60">
        <v>7673</v>
      </c>
      <c r="N45" s="60">
        <v>7559</v>
      </c>
      <c r="O45" s="61">
        <v>7528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x14ac:dyDescent="0.15">
      <c r="A48" s="48"/>
      <c r="B48" s="1161"/>
      <c r="C48" s="1162"/>
      <c r="D48" s="62"/>
      <c r="E48" s="1153" t="s">
        <v>15</v>
      </c>
      <c r="F48" s="1153"/>
      <c r="G48" s="1153"/>
      <c r="H48" s="1153"/>
      <c r="I48" s="1153"/>
      <c r="J48" s="1154"/>
      <c r="K48" s="63">
        <v>1289</v>
      </c>
      <c r="L48" s="64">
        <v>1082</v>
      </c>
      <c r="M48" s="64">
        <v>969</v>
      </c>
      <c r="N48" s="64">
        <v>1024</v>
      </c>
      <c r="O48" s="65">
        <v>1069</v>
      </c>
      <c r="P48" s="48"/>
      <c r="Q48" s="48"/>
      <c r="R48" s="48"/>
      <c r="S48" s="48"/>
      <c r="T48" s="48"/>
      <c r="U48" s="48"/>
    </row>
    <row r="49" spans="1:21" ht="30.75" customHeight="1" x14ac:dyDescent="0.15">
      <c r="A49" s="48"/>
      <c r="B49" s="1161"/>
      <c r="C49" s="1162"/>
      <c r="D49" s="62"/>
      <c r="E49" s="1153" t="s">
        <v>16</v>
      </c>
      <c r="F49" s="1153"/>
      <c r="G49" s="1153"/>
      <c r="H49" s="1153"/>
      <c r="I49" s="1153"/>
      <c r="J49" s="1154"/>
      <c r="K49" s="63">
        <v>15</v>
      </c>
      <c r="L49" s="64">
        <v>7</v>
      </c>
      <c r="M49" s="64">
        <v>7</v>
      </c>
      <c r="N49" s="64">
        <v>7</v>
      </c>
      <c r="O49" s="65">
        <v>7</v>
      </c>
      <c r="P49" s="48"/>
      <c r="Q49" s="48"/>
      <c r="R49" s="48"/>
      <c r="S49" s="48"/>
      <c r="T49" s="48"/>
      <c r="U49" s="48"/>
    </row>
    <row r="50" spans="1:21" ht="30.75" customHeight="1" x14ac:dyDescent="0.15">
      <c r="A50" s="48"/>
      <c r="B50" s="1161"/>
      <c r="C50" s="1162"/>
      <c r="D50" s="62"/>
      <c r="E50" s="1153" t="s">
        <v>17</v>
      </c>
      <c r="F50" s="1153"/>
      <c r="G50" s="1153"/>
      <c r="H50" s="1153"/>
      <c r="I50" s="1153"/>
      <c r="J50" s="1154"/>
      <c r="K50" s="63">
        <v>123</v>
      </c>
      <c r="L50" s="64">
        <v>114</v>
      </c>
      <c r="M50" s="64">
        <v>106</v>
      </c>
      <c r="N50" s="64">
        <v>88</v>
      </c>
      <c r="O50" s="65">
        <v>77</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6084</v>
      </c>
      <c r="L52" s="64">
        <v>6270</v>
      </c>
      <c r="M52" s="64">
        <v>6323</v>
      </c>
      <c r="N52" s="64">
        <v>6269</v>
      </c>
      <c r="O52" s="65">
        <v>6481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2750</v>
      </c>
      <c r="L53" s="69">
        <v>2518</v>
      </c>
      <c r="M53" s="69">
        <v>2432</v>
      </c>
      <c r="N53" s="69">
        <v>2409</v>
      </c>
      <c r="O53" s="70">
        <v>2200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2015-04-14T06:54:04Z</cp:lastPrinted>
  <dcterms:created xsi:type="dcterms:W3CDTF">2015-02-17T07:28:27Z</dcterms:created>
  <dcterms:modified xsi:type="dcterms:W3CDTF">2015-04-27T05:46:40Z</dcterms:modified>
</cp:coreProperties>
</file>