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6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O40" i="9"/>
  <c r="BW40" i="9"/>
  <c r="BE40" i="9"/>
  <c r="AM40" i="9"/>
  <c r="U40" i="9"/>
  <c r="CO39" i="9"/>
  <c r="BW39" i="9"/>
  <c r="BE39" i="9"/>
  <c r="AM39" i="9"/>
  <c r="U39" i="9"/>
  <c r="CO38" i="9"/>
  <c r="BW38" i="9"/>
  <c r="AM38" i="9"/>
  <c r="U38" i="9"/>
  <c r="CO37" i="9"/>
  <c r="AM37" i="9"/>
  <c r="U37" i="9"/>
  <c r="CO36" i="9"/>
  <c r="AM36" i="9"/>
  <c r="CO35" i="9"/>
  <c r="CO34" i="9"/>
  <c r="BW34" i="9"/>
  <c r="BW35" i="9" s="1"/>
  <c r="BW36" i="9" s="1"/>
  <c r="BW37" i="9" s="1"/>
  <c r="C34" i="9"/>
  <c r="C35" i="9" s="1"/>
  <c r="C36" i="9" s="1"/>
  <c r="C37" i="9" s="1"/>
  <c r="C38" i="9" s="1"/>
  <c r="C39" i="9" s="1"/>
  <c r="C40" i="9" s="1"/>
  <c r="C41" i="9" s="1"/>
  <c r="U34" i="9" l="1"/>
  <c r="U35" i="9" s="1"/>
  <c r="U36" i="9" s="1"/>
  <c r="AM34" i="9"/>
  <c r="AM35" i="9" s="1"/>
  <c r="BE34" i="9"/>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<sst xmlns="http://schemas.openxmlformats.org/spreadsheetml/2006/main" count="1026" uniqueCount="567">
  <si>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</si>
  <si>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</si>
  <si>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</si>
  <si>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</si>
  <si>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</si>
  <si>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</si>
  <si>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</si>
  <si>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</si>
  <si>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</si>
  <si>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</si>
  <si>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</si>
  <si>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</si>
  <si>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</si>
  <si>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</si>
  <si>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</si>
  <si>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</si>
  <si>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</si>
  <si>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</si>
  <si>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</si>
  <si>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</si>
  <si>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</si>
  <si>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</si>
  <si>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</si>
  <si>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</si>
  <si>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</si>
  <si>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</si>
  <si>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</si>
  <si>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</si>
  <si>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</si>
  <si>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</si>
  <si>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</si>
  <si>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</si>
  <si>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</si>
  <si>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</si>
  <si>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</si>
  <si>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</si>
  <si>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</si>
  <si>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</si>
  <si>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</si>
  <si>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</si>
  <si>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</si>
  <si>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</si>
  <si>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</si>
  <si>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</si>
  <si>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</si>
  <si>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</si>
  <si>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</si>
  <si>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</si>
  <si>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</si>
  <si>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</si>
  <si>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</si>
  <si>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</si>
  <si>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</si>
  <si>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</si>
  <si>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</si>
  <si>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</si>
  <si>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</si>
  <si>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</si>
  <si>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</si>
  <si>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</si>
  <si>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</si>
  <si>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</si>
  <si>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</si>
  <si>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</si>
  <si>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</si>
  <si>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</si>
  <si>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</si>
  <si>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</si>
  <si>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</si>
  <si>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</si>
  <si>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</si>
  <si>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</si>
  <si>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</si>
  <si>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</si>
  <si>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</si>
  <si>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</si>
  <si>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</si>
  <si>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</si>
  <si>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</si>
  <si>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</si>
  <si>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</si>
  <si>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</si>
  <si>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廿日市市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</si>
  <si>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</si>
  <si>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</si>
  <si>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</si>
  <si>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</si>
  <si>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</si>
  <si>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</si>
  <si>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</si>
  <si>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</si>
  <si>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</si>
  <si>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</si>
  <si>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</si>
  <si>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</si>
  <si>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</si>
  <si>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</si>
  <si>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</si>
  <si>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</si>
  <si>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</si>
  <si>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</si>
  <si>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</si>
  <si>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</si>
  <si>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</si>
  <si>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</si>
  <si>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</si>
  <si>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</si>
  <si>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</si>
  <si>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</si>
  <si>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</si>
  <si>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</si>
  <si>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</si>
  <si>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</si>
  <si>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</si>
  <si>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</si>
  <si>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</si>
  <si>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</si>
  <si>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</si>
  <si>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</si>
  <si>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</si>
  <si>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</si>
  <si>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</si>
  <si>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</si>
  <si>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</si>
  <si>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</si>
  <si>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</si>
  <si>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</si>
  <si>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</si>
  <si>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</si>
  <si>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</si>
  <si>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</si>
  <si>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</si>
  <si>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</si>
  <si>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</si>
  <si>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</si>
  <si>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</si>
  <si>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</si>
  <si>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</si>
  <si>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</si>
  <si>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</si>
  <si>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</si>
  <si>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</si>
  <si>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</si>
  <si>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</si>
  <si>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</si>
  <si>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</si>
  <si>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</si>
  <si>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</si>
  <si>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</si>
  <si>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</si>
  <si>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</si>
  <si>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</si>
  <si>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</si>
  <si>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</si>
  <si>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</si>
  <si>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</si>
  <si>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</si>
  <si>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</si>
  <si>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</si>
  <si>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</si>
  <si>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</si>
  <si>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</si>
  <si>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</si>
  <si>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</si>
  <si>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</si>
  <si>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</si>
  <si>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</si>
  <si>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</si>
  <si>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</si>
  <si>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</si>
  <si>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</si>
  <si>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</si>
  <si>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</si>
  <si>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</si>
  <si>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</si>
  <si>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</si>
  <si>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</si>
  <si>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</si>
  <si>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</si>
  <si>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</si>
  <si>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</si>
  <si>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</si>
  <si>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</si>
  <si>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</si>
  <si>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</si>
  <si>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</si>
  <si>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</si>
  <si>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</si>
  <si>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</si>
  <si>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</si>
  <si>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</si>
  <si>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</si>
  <si>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</si>
  <si>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</si>
  <si>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</si>
  <si>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</si>
  <si>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広島県廿日市市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</si>
  <si>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</si>
  <si>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</si>
  <si>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</si>
  <si>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</si>
  <si>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</si>
  <si>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</si>
  <si>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</si>
  <si>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</si>
  <si>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</si>
  <si>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</si>
  <si>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</si>
  <si>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</si>
  <si>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</si>
  <si>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</si>
  <si>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</si>
  <si>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</si>
  <si>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</si>
  <si>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</si>
  <si>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</si>
  <si>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</si>
  <si>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</si>
  <si>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</si>
  <si>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</si>
  <si>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</si>
  <si>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</si>
  <si>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</si>
  <si>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</si>
  <si>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</si>
  <si>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</si>
  <si>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</si>
  <si>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</si>
  <si>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</si>
  <si>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</si>
  <si>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</si>
  <si>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</si>
  <si>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</si>
  <si>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</si>
  <si>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</si>
  <si>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</si>
  <si>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</si>
  <si>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</si>
  <si>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</si>
  <si>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</si>
  <si>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</si>
  <si>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</si>
  <si>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</si>
  <si>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</si>
  <si>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</si>
  <si>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</si>
  <si>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</si>
  <si>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</si>
  <si>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</si>
  <si>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</si>
  <si>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</si>
  <si>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</si>
  <si>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</si>
  <si>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</si>
  <si>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</si>
  <si>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</si>
  <si>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</si>
  <si>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</si>
  <si>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</si>
  <si>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</si>
  <si>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</si>
  <si>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</si>
  <si>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</si>
  <si>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</si>
  <si>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</si>
  <si>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</si>
  <si>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</si>
  <si>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</si>
  <si>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</si>
  <si>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</si>
  <si>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</si>
  <si>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</si>
  <si>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</si>
  <si>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</si>
  <si>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</si>
  <si>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</si>
  <si>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</si>
  <si>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</si>
  <si>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</si>
  <si>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</si>
  <si>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</si>
  <si>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</si>
  <si>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</si>
  <si>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</si>
  <si>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</si>
  <si>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</si>
  <si>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</si>
  <si>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</si>
  <si>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</si>
  <si>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</si>
  <si>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</si>
  <si>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</si>
  <si>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</si>
  <si>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</si>
  <si>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</si>
  <si>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</si>
  <si>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</si>
  <si>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</si>
  <si>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</si>
  <si>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</si>
  <si>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</si>
  <si>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</si>
  <si>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</si>
  <si>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</si>
  <si>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</si>
  <si>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</si>
  <si>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</si>
  <si>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</si>
  <si>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</si>
  <si>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</si>
  <si>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</si>
  <si>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</si>
  <si>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</si>
  <si>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</si>
  <si>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</si>
  <si>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</si>
  <si>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</si>
  <si>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</si>
  <si>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</si>
  <si>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</si>
  <si>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</si>
  <si>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</si>
  <si>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</si>
  <si>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</si>
  <si>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</si>
  <si>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</si>
  <si>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</si>
  <si>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</si>
  <si>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</si>
  <si>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</si>
  <si>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</si>
  <si>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</si>
  <si>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</si>
  <si>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</si>
  <si>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</si>
  <si>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</si>
  <si>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</si>
  <si>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</si>
  <si>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</si>
  <si>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</si>
  <si>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</si>
  <si>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</si>
  <si>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</si>
  <si>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</si>
  <si>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</si>
  <si>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</si>
  <si>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</si>
  <si>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広島県廿日市市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</si>
  <si>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</si>
  <si>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</si>
  <si>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</si>
  <si>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</si>
  <si>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</si>
  <si>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</si>
  <si>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</si>
  <si>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</si>
  <si>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</si>
  <si>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</si>
  <si>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</si>
  <si>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</si>
  <si>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</si>
  <si>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</si>
  <si>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</si>
  <si>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</si>
  <si>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</si>
  <si>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</si>
  <si>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</si>
  <si>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</si>
  <si>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漁港管理特別会計</t>
    <phoneticPr fontId="5"/>
  </si>
  <si>
    <t>小規模下水道事業特別会計</t>
    <phoneticPr fontId="5"/>
  </si>
  <si>
    <t>墓地管理事業特別会計</t>
    <phoneticPr fontId="5"/>
  </si>
  <si>
    <t>港湾管理事業特別会計</t>
    <phoneticPr fontId="5"/>
  </si>
  <si>
    <t>市営住宅事業特別会計</t>
    <phoneticPr fontId="5"/>
  </si>
  <si>
    <t>宮島水族館事業特別会計</t>
    <phoneticPr fontId="5"/>
  </si>
  <si>
    <t>廿日市駅北土地区画整理事業特別会計（一般会計）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</si>
  <si>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</si>
  <si>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</si>
  <si>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</si>
  <si>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</si>
  <si>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</si>
  <si>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</si>
  <si>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</si>
  <si>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</si>
  <si>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</si>
  <si>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</si>
  <si>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</si>
  <si>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</si>
  <si>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</si>
  <si>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</si>
  <si>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</si>
  <si>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</si>
  <si>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</si>
  <si>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</si>
  <si>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国民宿舎事業会計</t>
    <phoneticPr fontId="5"/>
  </si>
  <si>
    <t>公共下水道事業特別会計</t>
    <phoneticPr fontId="5"/>
  </si>
  <si>
    <t>法非適用企業</t>
    <phoneticPr fontId="5"/>
  </si>
  <si>
    <t>簡易水道事業特別会計</t>
    <phoneticPr fontId="5"/>
  </si>
  <si>
    <t>農業集落排水事業特別会計</t>
    <phoneticPr fontId="5"/>
  </si>
  <si>
    <t>包ヶ浦観光事業特別会計</t>
    <phoneticPr fontId="5"/>
  </si>
  <si>
    <t>廿日市駅北土地区画整理事業特別会計（特別会計）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</si>
  <si>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</si>
  <si>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</si>
  <si>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</si>
  <si>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</si>
  <si>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</si>
  <si>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</si>
  <si>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</si>
  <si>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</si>
  <si>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</si>
  <si>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</si>
  <si>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</si>
  <si>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</si>
  <si>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</si>
  <si>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</si>
  <si>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</si>
  <si>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</si>
  <si>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</si>
  <si>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</si>
  <si>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</si>
  <si>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</si>
  <si>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</si>
  <si>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</si>
  <si>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</si>
  <si>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</si>
  <si>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</si>
  <si>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</si>
  <si>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</si>
  <si>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</si>
  <si>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</si>
  <si>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</si>
  <si>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</si>
  <si>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</si>
  <si>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</si>
  <si>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</si>
  <si>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</si>
  <si>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</si>
  <si>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</si>
  <si>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</si>
  <si>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</si>
  <si>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</si>
  <si>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</si>
  <si>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</si>
  <si>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</si>
  <si>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</si>
  <si>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</si>
  <si>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</si>
  <si>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</si>
  <si>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</si>
  <si>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</si>
  <si>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</si>
  <si>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</si>
  <si>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</si>
  <si>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</si>
  <si>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</si>
  <si>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</si>
  <si>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</si>
  <si>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</si>
  <si>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</si>
  <si>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</si>
  <si>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</si>
  <si>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</si>
  <si>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</si>
  <si>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</si>
  <si>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</si>
  <si>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</si>
  <si>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</si>
  <si>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</si>
  <si>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</si>
  <si>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</si>
  <si>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</si>
  <si>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</si>
  <si>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</si>
  <si>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</si>
  <si>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</si>
  <si>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</si>
  <si>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</si>
  <si>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</si>
  <si>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</si>
  <si>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</si>
  <si>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</si>
  <si>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</si>
  <si>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</si>
  <si>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</si>
  <si>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</si>
  <si>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</si>
  <si>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</si>
  <si>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</si>
  <si>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</si>
  <si>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</si>
  <si>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</si>
  <si>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</si>
  <si>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</si>
  <si>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</si>
  <si>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</si>
  <si>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</si>
  <si>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</si>
  <si>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</si>
  <si>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</si>
  <si>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</si>
  <si>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</si>
  <si>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</si>
  <si>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</si>
  <si>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</si>
  <si>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</si>
  <si>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</si>
  <si>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</si>
  <si>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</si>
  <si>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</si>
  <si>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</si>
  <si>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</si>
  <si>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</si>
  <si>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</si>
  <si>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</si>
  <si>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</si>
  <si>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</si>
  <si>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</si>
  <si>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</si>
  <si>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</si>
  <si>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</si>
  <si>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</si>
  <si>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</si>
  <si>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</si>
  <si>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</si>
  <si>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</si>
  <si>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</si>
  <si>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</si>
  <si>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</si>
  <si>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</si>
  <si>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</si>
  <si>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</si>
  <si>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</si>
  <si>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</si>
  <si>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</si>
  <si>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0.18</t>
  </si>
  <si>
    <t>▲ 0.82</t>
  </si>
  <si>
    <t>▲ 1.83</t>
  </si>
  <si>
    <t>水道事業会計</t>
  </si>
  <si>
    <t>国民宿舎事業会計</t>
  </si>
  <si>
    <t>一般会計</t>
  </si>
  <si>
    <t>国民健康保険特別会計</t>
  </si>
  <si>
    <t>宮島水族館事業特別会計</t>
  </si>
  <si>
    <t>市営住宅事業特別会計</t>
  </si>
  <si>
    <t>介護保険特別会計</t>
  </si>
  <si>
    <t>漁港管理特別会計</t>
  </si>
  <si>
    <t>その他会計（赤字）</t>
  </si>
  <si>
    <t>その他会計（黒字）</t>
  </si>
  <si>
    <t>-</t>
    <phoneticPr fontId="2"/>
  </si>
  <si>
    <t>-</t>
    <phoneticPr fontId="2"/>
  </si>
  <si>
    <t>-</t>
    <phoneticPr fontId="2"/>
  </si>
  <si>
    <t>-</t>
    <phoneticPr fontId="2"/>
  </si>
  <si>
    <t>-</t>
    <phoneticPr fontId="2"/>
  </si>
  <si>
    <t>-</t>
    <phoneticPr fontId="2"/>
  </si>
  <si>
    <t>広島県後期高齢者医療広域連合（一般会計）</t>
    <rPh sb="0" eb="2">
      <t>ヒロシマ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</si>
  <si>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15" eb="17">
      <t>トクベツ</t>
    </rPh>
    <phoneticPr fontId="2"/>
  </si>
  <si>
    <t>宮島競艇施行組合</t>
    <rPh sb="0" eb="2">
      <t>ミヤジマ</t>
    </rPh>
    <rPh sb="2" eb="4">
      <t>キョウテイ</t>
    </rPh>
    <rPh sb="4" eb="6">
      <t>シコウ</t>
    </rPh>
    <rPh sb="6" eb="8">
      <t>クミアイ</t>
    </rPh>
    <phoneticPr fontId="2"/>
  </si>
  <si>
    <t>広島県市町総合事務組合</t>
    <rPh sb="0" eb="2">
      <t>ヒロシマ</t>
    </rPh>
    <rPh sb="2" eb="3">
      <t>ケン</t>
    </rPh>
    <rPh sb="3" eb="4">
      <t>シ</t>
    </rPh>
    <rPh sb="4" eb="5">
      <t>マチ</t>
    </rPh>
    <rPh sb="5" eb="7">
      <t>ソウゴウ</t>
    </rPh>
    <rPh sb="7" eb="9">
      <t>ジム</t>
    </rPh>
    <rPh sb="9" eb="11">
      <t>クミアイ</t>
    </rPh>
    <phoneticPr fontId="2"/>
  </si>
  <si>
    <t>-</t>
    <phoneticPr fontId="2"/>
  </si>
  <si>
    <t>-</t>
    <phoneticPr fontId="2"/>
  </si>
  <si>
    <t>-</t>
    <phoneticPr fontId="2"/>
  </si>
  <si>
    <t>-</t>
    <phoneticPr fontId="2"/>
  </si>
  <si>
    <t>もみのき森林公園協会</t>
    <phoneticPr fontId="2"/>
  </si>
  <si>
    <t>廿日市市水産振興基金</t>
    <phoneticPr fontId="2"/>
  </si>
  <si>
    <t>廿日市市土地開発公社</t>
    <phoneticPr fontId="2"/>
  </si>
  <si>
    <t>廿日市市文化スポーツ振興事業団</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</si>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</sst>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45468</c:v>
                </c:pt>
                <c:pt idx="1">
                  <c:v>77825</c:v>
                </c:pt>
                <c:pt idx="2">
                  <c:v>32356</c:v>
                </c:pt>
                <c:pt idx="3">
                  <c:v>48697</c:v>
                </c:pt>
                <c:pt idx="4">
                  <c:v>51918</c:v>
                </c:pt>
              </c:numCache>
            </c:numRef>
          </c:val>
          <c:smooth val="0"/>
        </c:ser>
        <c:dLbls>
          <c:showLegendKey val="0"/>
          <c:showVal val="0"/>
          <c:showCatName val="0"/>
          <c:showSerName val="0"/>
          <c:showPercent val="0"/>
          <c:showBubbleSize val="0"/>
        </c:dLbls>
        <c:marker val="1"/>
        <c:smooth val="0"/>
        <c:axId val="121846784"/>
        <c:axId val="121853056"/>
      </c:lineChart>
      <c:catAx>
        <c:axId val="121846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853056"/>
        <c:crosses val="autoZero"/>
        <c:auto val="1"/>
        <c:lblAlgn val="ctr"/>
        <c:lblOffset val="100"/>
        <c:tickLblSkip val="1"/>
        <c:tickMarkSkip val="1"/>
        <c:noMultiLvlLbl val="0"/>
      </c:catAx>
      <c:valAx>
        <c:axId val="1218530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84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4.68</c:v>
                </c:pt>
                <c:pt idx="1">
                  <c:v>4.21</c:v>
                </c:pt>
                <c:pt idx="2">
                  <c:v>2.97</c:v>
                </c:pt>
                <c:pt idx="3">
                  <c:v>1.06</c:v>
                </c:pt>
                <c:pt idx="4">
                  <c:v>1.53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15.91</c:v>
                </c:pt>
                <c:pt idx="1">
                  <c:v>19.43</c:v>
                </c:pt>
                <c:pt idx="2">
                  <c:v>21.47</c:v>
                </c:pt>
                <c:pt idx="3">
                  <c:v>23.43</c:v>
                </c:pt>
                <c:pt idx="4">
                  <c:v>25.13</c:v>
                </c:pt>
              </c:numCache>
            </c:numRef>
          </c:val>
        </c:ser>
        <c:dLbls>
          <c:showLegendKey val="0"/>
          <c:showVal val="0"/>
          <c:showCatName val="0"/>
          <c:showSerName val="0"/>
          <c:showPercent val="0"/>
          <c:showBubbleSize val="0"/>
        </c:dLbls>
        <c:gapWidth val="250"/>
        <c:overlap val="100"/>
        <c:axId val="141664256"/>
        <c:axId val="141666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3.82</c:v>
                </c:pt>
                <c:pt idx="1">
                  <c:v>-0.18</c:v>
                </c:pt>
                <c:pt idx="2">
                  <c:v>-0.82</c:v>
                </c:pt>
                <c:pt idx="3">
                  <c:v>-1.83</c:v>
                </c:pt>
                <c:pt idx="4">
                  <c:v>1.57</c:v>
                </c:pt>
              </c:numCache>
            </c:numRef>
          </c:val>
          <c:smooth val="0"/>
        </c:ser>
        <c:dLbls>
          <c:showLegendKey val="0"/>
          <c:showVal val="0"/>
          <c:showCatName val="0"/>
          <c:showSerName val="0"/>
          <c:showPercent val="0"/>
          <c:showBubbleSize val="0"/>
        </c:dLbls>
        <c:marker val="1"/>
        <c:smooth val="0"/>
        <c:axId val="141664256"/>
        <c:axId val="141666176"/>
      </c:lineChart>
      <c:catAx>
        <c:axId val="14166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666176"/>
        <c:crosses val="autoZero"/>
        <c:auto val="1"/>
        <c:lblAlgn val="ctr"/>
        <c:lblOffset val="100"/>
        <c:tickLblSkip val="1"/>
        <c:tickMarkSkip val="1"/>
        <c:noMultiLvlLbl val="0"/>
      </c:catAx>
      <c:valAx>
        <c:axId val="14166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6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1.42</c:v>
                </c:pt>
                <c:pt idx="2">
                  <c:v>#N/A</c:v>
                </c:pt>
                <c:pt idx="3">
                  <c:v>0.09</c:v>
                </c:pt>
                <c:pt idx="4">
                  <c:v>#N/A</c:v>
                </c:pt>
                <c:pt idx="5">
                  <c:v>0.06</c:v>
                </c:pt>
                <c:pt idx="6">
                  <c:v>#N/A</c:v>
                </c:pt>
                <c:pt idx="7">
                  <c:v>0.03</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漁港管理特別会計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0.02</c:v>
                </c:pt>
                <c:pt idx="6">
                  <c:v>#N/A</c:v>
                </c:pt>
                <c:pt idx="7">
                  <c:v>0.04</c:v>
                </c:pt>
                <c:pt idx="8">
                  <c:v>#N/A</c:v>
                </c:pt>
                <c:pt idx="9">
                  <c:v>0.04</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7.0000000000000007E-2</c:v>
                </c:pt>
                <c:pt idx="4">
                  <c:v>#N/A</c:v>
                </c:pt>
                <c:pt idx="5">
                  <c:v>0.11</c:v>
                </c:pt>
                <c:pt idx="6">
                  <c:v>#N/A</c:v>
                </c:pt>
                <c:pt idx="7">
                  <c:v>0.13</c:v>
                </c:pt>
                <c:pt idx="8">
                  <c:v>#N/A</c:v>
                </c:pt>
                <c:pt idx="9">
                  <c:v>0.1</c:v>
                </c:pt>
              </c:numCache>
            </c:numRef>
          </c:val>
        </c:ser>
        <c:ser>
          <c:idx val="4"/>
          <c:order val="4"/>
          <c:tx>
            <c:strRef>
              <c:f>データシート!$A$31</c:f>
              <c:strCache>
                <c:ptCount val="1"/>
                <c:pt idx="0">
                  <c:v>市営住宅事業特別会計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0.04</c:v>
                </c:pt>
                <c:pt idx="6">
                  <c:v>#N/A</c:v>
                </c:pt>
                <c:pt idx="7">
                  <c:v>0.06</c:v>
                </c:pt>
                <c:pt idx="8">
                  <c:v>#N/A</c:v>
                </c:pt>
                <c:pt idx="9">
                  <c:v>0.11</c:v>
                </c:pt>
              </c:numCache>
            </c:numRef>
          </c:val>
        </c:ser>
        <c:ser>
          <c:idx val="5"/>
          <c:order val="5"/>
          <c:tx>
            <c:strRef>
              <c:f>データシート!$A$32</c:f>
              <c:strCache>
                <c:ptCount val="1"/>
                <c:pt idx="0">
                  <c:v>宮島水族館事業特別会計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#N/A</c:v>
                </c:pt>
                <c:pt idx="3">
                  <c:v>0.37</c:v>
                </c:pt>
                <c:pt idx="4">
                  <c:v>#N/A</c:v>
                </c:pt>
                <c:pt idx="5">
                  <c:v>0.17</c:v>
                </c:pt>
                <c:pt idx="6">
                  <c:v>#N/A</c:v>
                </c:pt>
                <c:pt idx="7">
                  <c:v>0.2</c:v>
                </c:pt>
                <c:pt idx="8">
                  <c:v>#N/A</c:v>
                </c:pt>
                <c:pt idx="9">
                  <c:v>0.17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c:v>
                </c:pt>
                <c:pt idx="2">
                  <c:v>#N/A</c:v>
                </c:pt>
                <c:pt idx="3">
                  <c:v>0.21</c:v>
                </c:pt>
                <c:pt idx="4">
                  <c:v>#N/A</c:v>
                </c:pt>
                <c:pt idx="5">
                  <c:v>0.68</c:v>
                </c:pt>
                <c:pt idx="6">
                  <c:v>#N/A</c:v>
                </c:pt>
                <c:pt idx="7">
                  <c:v>0.11</c:v>
                </c:pt>
                <c:pt idx="8">
                  <c:v>#N/A</c:v>
                </c:pt>
                <c:pt idx="9">
                  <c:v>0.41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4.5199999999999996</c:v>
                </c:pt>
                <c:pt idx="2">
                  <c:v>#N/A</c:v>
                </c:pt>
                <c:pt idx="3">
                  <c:v>3.69</c:v>
                </c:pt>
                <c:pt idx="4">
                  <c:v>#N/A</c:v>
                </c:pt>
                <c:pt idx="5">
                  <c:v>2.68</c:v>
                </c:pt>
                <c:pt idx="6">
                  <c:v>#N/A</c:v>
                </c:pt>
                <c:pt idx="7">
                  <c:v>0.72</c:v>
                </c:pt>
                <c:pt idx="8">
                  <c:v>#N/A</c:v>
                </c:pt>
                <c:pt idx="9">
                  <c:v>1.1100000000000001</c:v>
                </c:pt>
              </c:numCache>
            </c:numRef>
          </c:val>
        </c:ser>
        <c:ser>
          <c:idx val="8"/>
          <c:order val="8"/>
          <c:tx>
            <c:strRef>
              <c:f>データシート!$A$35</c:f>
              <c:strCache>
                <c:ptCount val="1"/>
                <c:pt idx="0">
                  <c:v>国民宿舎事業会計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2.11</c:v>
                </c:pt>
                <c:pt idx="2">
                  <c:v>#N/A</c:v>
                </c:pt>
                <c:pt idx="3">
                  <c:v>2.19</c:v>
                </c:pt>
                <c:pt idx="4">
                  <c:v>#N/A</c:v>
                </c:pt>
                <c:pt idx="5">
                  <c:v>2.25</c:v>
                </c:pt>
                <c:pt idx="6">
                  <c:v>#N/A</c:v>
                </c:pt>
                <c:pt idx="7">
                  <c:v>2.27</c:v>
                </c:pt>
                <c:pt idx="8">
                  <c:v>#N/A</c:v>
                </c:pt>
                <c:pt idx="9">
                  <c:v>1.72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12.64</c:v>
                </c:pt>
                <c:pt idx="2">
                  <c:v>#N/A</c:v>
                </c:pt>
                <c:pt idx="3">
                  <c:v>12.79</c:v>
                </c:pt>
                <c:pt idx="4">
                  <c:v>#N/A</c:v>
                </c:pt>
                <c:pt idx="5">
                  <c:v>12.95</c:v>
                </c:pt>
                <c:pt idx="6">
                  <c:v>#N/A</c:v>
                </c:pt>
                <c:pt idx="7">
                  <c:v>12.29</c:v>
                </c:pt>
                <c:pt idx="8">
                  <c:v>#N/A</c:v>
                </c:pt>
                <c:pt idx="9">
                  <c:v>11.17</c:v>
                </c:pt>
              </c:numCache>
            </c:numRef>
          </c:val>
        </c:ser>
        <c:dLbls>
          <c:showLegendKey val="0"/>
          <c:showVal val="0"/>
          <c:showCatName val="0"/>
          <c:showSerName val="0"/>
          <c:showPercent val="0"/>
          <c:showBubbleSize val="0"/>
        </c:dLbls>
        <c:gapWidth val="150"/>
        <c:overlap val="100"/>
        <c:axId val="141821824"/>
        <c:axId val="141823360"/>
      </c:barChart>
      <c:catAx>
        <c:axId val="1418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823360"/>
        <c:crosses val="autoZero"/>
        <c:auto val="1"/>
        <c:lblAlgn val="ctr"/>
        <c:lblOffset val="100"/>
        <c:tickLblSkip val="1"/>
        <c:tickMarkSkip val="1"/>
        <c:noMultiLvlLbl val="0"/>
      </c:catAx>
      <c:valAx>
        <c:axId val="14182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821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5419</c:v>
                </c:pt>
                <c:pt idx="5">
                  <c:v>5538</c:v>
                </c:pt>
                <c:pt idx="8">
                  <c:v>6027</c:v>
                </c:pt>
                <c:pt idx="11">
                  <c:v>6018</c:v>
                </c:pt>
                <c:pt idx="14">
                  <c:v>6182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46</c:v>
                </c:pt>
                <c:pt idx="3">
                  <c:v>43</c:v>
                </c:pt>
                <c:pt idx="6">
                  <c:v>41</c:v>
                </c:pt>
                <c:pt idx="9">
                  <c:v>41</c:v>
                </c:pt>
                <c:pt idx="12">
                  <c:v>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1579</c:v>
                </c:pt>
                <c:pt idx="3">
                  <c:v>1563</c:v>
                </c:pt>
                <c:pt idx="6">
                  <c:v>1535</c:v>
                </c:pt>
                <c:pt idx="9">
                  <c:v>1592</c:v>
                </c:pt>
                <c:pt idx="12">
                  <c:v>1531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6053</c:v>
                </c:pt>
                <c:pt idx="3">
                  <c:v>6134</c:v>
                </c:pt>
                <c:pt idx="6">
                  <c:v>6649</c:v>
                </c:pt>
                <c:pt idx="9">
                  <c:v>6708</c:v>
                </c:pt>
                <c:pt idx="12">
                  <c:v>6557</c:v>
                </c:pt>
              </c:numCache>
            </c:numRef>
          </c:val>
        </c:ser>
        <c:dLbls>
          <c:showLegendKey val="0"/>
          <c:showVal val="0"/>
          <c:showCatName val="0"/>
          <c:showSerName val="0"/>
          <c:showPercent val="0"/>
          <c:showBubbleSize val="0"/>
        </c:dLbls>
        <c:gapWidth val="100"/>
        <c:overlap val="100"/>
        <c:axId val="137213440"/>
        <c:axId val="13721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2259</c:v>
                </c:pt>
                <c:pt idx="2">
                  <c:v>#N/A</c:v>
                </c:pt>
                <c:pt idx="3">
                  <c:v>#N/A</c:v>
                </c:pt>
                <c:pt idx="4">
                  <c:v>2202</c:v>
                </c:pt>
                <c:pt idx="5">
                  <c:v>#N/A</c:v>
                </c:pt>
                <c:pt idx="6">
                  <c:v>#N/A</c:v>
                </c:pt>
                <c:pt idx="7">
                  <c:v>2198</c:v>
                </c:pt>
                <c:pt idx="8">
                  <c:v>#N/A</c:v>
                </c:pt>
                <c:pt idx="9">
                  <c:v>#N/A</c:v>
                </c:pt>
                <c:pt idx="10">
                  <c:v>2323</c:v>
                </c:pt>
                <c:pt idx="11">
                  <c:v>#N/A</c:v>
                </c:pt>
                <c:pt idx="12">
                  <c:v>#N/A</c:v>
                </c:pt>
                <c:pt idx="13">
                  <c:v>1946</c:v>
                </c:pt>
                <c:pt idx="14">
                  <c:v>#N/A</c:v>
                </c:pt>
              </c:numCache>
            </c:numRef>
          </c:val>
          <c:smooth val="0"/>
        </c:ser>
        <c:dLbls>
          <c:showLegendKey val="0"/>
          <c:showVal val="0"/>
          <c:showCatName val="0"/>
          <c:showSerName val="0"/>
          <c:showPercent val="0"/>
          <c:showBubbleSize val="0"/>
        </c:dLbls>
        <c:marker val="1"/>
        <c:smooth val="0"/>
        <c:axId val="137213440"/>
        <c:axId val="137215360"/>
      </c:lineChart>
      <c:catAx>
        <c:axId val="13721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215360"/>
        <c:crosses val="autoZero"/>
        <c:auto val="1"/>
        <c:lblAlgn val="ctr"/>
        <c:lblOffset val="100"/>
        <c:tickLblSkip val="1"/>
        <c:tickMarkSkip val="1"/>
        <c:noMultiLvlLbl val="0"/>
      </c:catAx>
      <c:valAx>
        <c:axId val="13721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1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50929</c:v>
                </c:pt>
                <c:pt idx="5">
                  <c:v>54122</c:v>
                </c:pt>
                <c:pt idx="8">
                  <c:v>53790</c:v>
                </c:pt>
                <c:pt idx="11">
                  <c:v>54073</c:v>
                </c:pt>
                <c:pt idx="14">
                  <c:v>54245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8463</c:v>
                </c:pt>
                <c:pt idx="5">
                  <c:v>7736</c:v>
                </c:pt>
                <c:pt idx="8">
                  <c:v>8449</c:v>
                </c:pt>
                <c:pt idx="11">
                  <c:v>8567</c:v>
                </c:pt>
                <c:pt idx="14">
                  <c:v>9069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8850</c:v>
                </c:pt>
                <c:pt idx="5">
                  <c:v>10124</c:v>
                </c:pt>
                <c:pt idx="8">
                  <c:v>11881</c:v>
                </c:pt>
                <c:pt idx="11">
                  <c:v>13148</c:v>
                </c:pt>
                <c:pt idx="14">
                  <c:v>13414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586</c:v>
                </c:pt>
                <c:pt idx="3">
                  <c:v>733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10580</c:v>
                </c:pt>
                <c:pt idx="3">
                  <c:v>10271</c:v>
                </c:pt>
                <c:pt idx="6">
                  <c:v>10084</c:v>
                </c:pt>
                <c:pt idx="9">
                  <c:v>9969</c:v>
                </c:pt>
                <c:pt idx="12">
                  <c:v>9156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24650</c:v>
                </c:pt>
                <c:pt idx="3">
                  <c:v>24034</c:v>
                </c:pt>
                <c:pt idx="6">
                  <c:v>23096</c:v>
                </c:pt>
                <c:pt idx="9">
                  <c:v>23096</c:v>
                </c:pt>
                <c:pt idx="12">
                  <c:v>23202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1587</c:v>
                </c:pt>
                <c:pt idx="3">
                  <c:v>1504</c:v>
                </c:pt>
                <c:pt idx="6">
                  <c:v>649</c:v>
                </c:pt>
                <c:pt idx="9">
                  <c:v>611</c:v>
                </c:pt>
                <c:pt idx="12">
                  <c:v>2361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55519</c:v>
                </c:pt>
                <c:pt idx="3">
                  <c:v>58470</c:v>
                </c:pt>
                <c:pt idx="6">
                  <c:v>57012</c:v>
                </c:pt>
                <c:pt idx="9">
                  <c:v>56474</c:v>
                </c:pt>
                <c:pt idx="12">
                  <c:v>57006</c:v>
                </c:pt>
              </c:numCache>
            </c:numRef>
          </c:val>
        </c:ser>
        <c:dLbls>
          <c:showLegendKey val="0"/>
          <c:showVal val="0"/>
          <c:showCatName val="0"/>
          <c:showSerName val="0"/>
          <c:showPercent val="0"/>
          <c:showBubbleSize val="0"/>
        </c:dLbls>
        <c:gapWidth val="100"/>
        <c:overlap val="100"/>
        <c:axId val="137426432"/>
        <c:axId val="13742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24681</c:v>
                </c:pt>
                <c:pt idx="2">
                  <c:v>#N/A</c:v>
                </c:pt>
                <c:pt idx="3">
                  <c:v>#N/A</c:v>
                </c:pt>
                <c:pt idx="4">
                  <c:v>23030</c:v>
                </c:pt>
                <c:pt idx="5">
                  <c:v>#N/A</c:v>
                </c:pt>
                <c:pt idx="6">
                  <c:v>#N/A</c:v>
                </c:pt>
                <c:pt idx="7">
                  <c:v>16722</c:v>
                </c:pt>
                <c:pt idx="8">
                  <c:v>#N/A</c:v>
                </c:pt>
                <c:pt idx="9">
                  <c:v>#N/A</c:v>
                </c:pt>
                <c:pt idx="10">
                  <c:v>14361</c:v>
                </c:pt>
                <c:pt idx="11">
                  <c:v>#N/A</c:v>
                </c:pt>
                <c:pt idx="12">
                  <c:v>#N/A</c:v>
                </c:pt>
                <c:pt idx="13">
                  <c:v>14997</c:v>
                </c:pt>
                <c:pt idx="14">
                  <c:v>#N/A</c:v>
                </c:pt>
              </c:numCache>
            </c:numRef>
          </c:val>
          <c:smooth val="0"/>
        </c:ser>
        <c:dLbls>
          <c:showLegendKey val="0"/>
          <c:showVal val="0"/>
          <c:showCatName val="0"/>
          <c:showSerName val="0"/>
          <c:showPercent val="0"/>
          <c:showBubbleSize val="0"/>
        </c:dLbls>
        <c:marker val="1"/>
        <c:smooth val="0"/>
        <c:axId val="137426432"/>
        <c:axId val="137428352"/>
      </c:lineChart>
      <c:catAx>
        <c:axId val="13742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428352"/>
        <c:crosses val="autoZero"/>
        <c:auto val="1"/>
        <c:lblAlgn val="ctr"/>
        <c:lblOffset val="100"/>
        <c:tickLblSkip val="1"/>
        <c:tickMarkSkip val="1"/>
        <c:noMultiLvlLbl val="0"/>
      </c:catAx>
      <c:valAx>
        <c:axId val="13742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2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117,312
116,344
489.48
46,419,485
45,875,905
417,234
27,201,903
56,619,216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景気の緩やかな回復を背景に個人市民税</a:t>
          </a:r>
          <a:r>
            <a:rPr kumimoji="1" lang="ja-JP" altLang="en-US" sz="1300" baseline="0">
              <a:solidFill>
                <a:schemeClr val="dk1"/>
              </a:solidFill>
              <a:effectLst/>
              <a:latin typeface="+mn-lt"/>
              <a:ea typeface="+mn-ea"/>
              <a:cs typeface="+mn-cs"/>
            </a:rPr>
            <a:t>が増収となったことや</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地方消費税の増税に伴い地方消費税交付金が増収となったことにより、</a:t>
          </a:r>
          <a:r>
            <a:rPr kumimoji="1" lang="ja-JP" altLang="ja-JP" sz="1300" baseline="0">
              <a:solidFill>
                <a:schemeClr val="dk1"/>
              </a:solidFill>
              <a:effectLst/>
              <a:latin typeface="+mn-lt"/>
              <a:ea typeface="+mn-ea"/>
              <a:cs typeface="+mn-cs"/>
            </a:rPr>
            <a:t>基準財政収入額</a:t>
          </a:r>
          <a:r>
            <a:rPr kumimoji="1" lang="ja-JP" altLang="en-US" sz="1300" baseline="0">
              <a:solidFill>
                <a:schemeClr val="dk1"/>
              </a:solidFill>
              <a:effectLst/>
              <a:latin typeface="+mn-lt"/>
              <a:ea typeface="+mn-ea"/>
              <a:cs typeface="+mn-cs"/>
            </a:rPr>
            <a:t>が</a:t>
          </a:r>
          <a:r>
            <a:rPr kumimoji="1" lang="ja-JP" altLang="ja-JP" sz="1300" baseline="0">
              <a:solidFill>
                <a:schemeClr val="dk1"/>
              </a:solidFill>
              <a:effectLst/>
              <a:latin typeface="+mn-lt"/>
              <a:ea typeface="+mn-ea"/>
              <a:cs typeface="+mn-cs"/>
            </a:rPr>
            <a:t>前年度より増加</a:t>
          </a:r>
          <a:r>
            <a:rPr kumimoji="1" lang="ja-JP" altLang="en-US" sz="1300" baseline="0">
              <a:solidFill>
                <a:schemeClr val="dk1"/>
              </a:solidFill>
              <a:effectLst/>
              <a:latin typeface="+mn-lt"/>
              <a:ea typeface="+mn-ea"/>
              <a:cs typeface="+mn-cs"/>
            </a:rPr>
            <a:t>したものの</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支所に要する経費の加算による地域振興費の増加や、公債費などの増加により、</a:t>
          </a:r>
          <a:r>
            <a:rPr kumimoji="1" lang="ja-JP" altLang="ja-JP" sz="1300" baseline="0">
              <a:solidFill>
                <a:schemeClr val="dk1"/>
              </a:solidFill>
              <a:effectLst/>
              <a:latin typeface="+mn-lt"/>
              <a:ea typeface="+mn-ea"/>
              <a:cs typeface="+mn-cs"/>
            </a:rPr>
            <a:t>基準財政需要額</a:t>
          </a:r>
          <a:r>
            <a:rPr kumimoji="1" lang="ja-JP" altLang="en-US" sz="1300" baseline="0">
              <a:solidFill>
                <a:schemeClr val="dk1"/>
              </a:solidFill>
              <a:effectLst/>
              <a:latin typeface="+mn-lt"/>
              <a:ea typeface="+mn-ea"/>
              <a:cs typeface="+mn-cs"/>
            </a:rPr>
            <a:t>が増加したため</a:t>
          </a:r>
          <a:r>
            <a:rPr kumimoji="1" lang="ja-JP" altLang="ja-JP" sz="1300" baseline="0">
              <a:solidFill>
                <a:schemeClr val="dk1"/>
              </a:solidFill>
              <a:effectLst/>
              <a:latin typeface="+mn-lt"/>
              <a:ea typeface="+mn-ea"/>
              <a:cs typeface="+mn-cs"/>
            </a:rPr>
            <a:t>、財政力指数は前年度より</a:t>
          </a:r>
          <a:r>
            <a:rPr kumimoji="1" lang="en-US" altLang="ja-JP" sz="1300" baseline="0">
              <a:solidFill>
                <a:schemeClr val="dk1"/>
              </a:solidFill>
              <a:effectLst/>
              <a:latin typeface="+mn-lt"/>
              <a:ea typeface="+mn-ea"/>
              <a:cs typeface="+mn-cs"/>
            </a:rPr>
            <a:t>0.01</a:t>
          </a:r>
          <a:r>
            <a:rPr kumimoji="1" lang="ja-JP" altLang="ja-JP" sz="1300" baseline="0">
              <a:solidFill>
                <a:schemeClr val="dk1"/>
              </a:solidFill>
              <a:effectLst/>
              <a:latin typeface="+mn-lt"/>
              <a:ea typeface="+mn-ea"/>
              <a:cs typeface="+mn-cs"/>
            </a:rPr>
            <a:t>ポイントの減となった。</a:t>
          </a:r>
          <a:r>
            <a:rPr kumimoji="1" lang="en-US" altLang="ja-JP" sz="1300" baseline="0">
              <a:solidFill>
                <a:schemeClr val="dk1"/>
              </a:solidFill>
              <a:effectLst/>
              <a:latin typeface="+mn-lt"/>
              <a:ea typeface="+mn-ea"/>
              <a:cs typeface="+mn-cs"/>
            </a:rPr>
            <a:t/>
          </a:r>
          <a:br>
            <a:rPr kumimoji="1" lang="en-US" altLang="ja-JP" sz="1300" baseline="0">
              <a:solidFill>
                <a:schemeClr val="dk1"/>
              </a:solidFill>
              <a:effectLst/>
              <a:latin typeface="+mn-lt"/>
              <a:ea typeface="+mn-ea"/>
              <a:cs typeface="+mn-cs"/>
            </a:rPr>
          </a:br>
          <a:r>
            <a:rPr kumimoji="1" lang="ja-JP" altLang="ja-JP" sz="1300" baseline="0">
              <a:solidFill>
                <a:schemeClr val="dk1"/>
              </a:solidFill>
              <a:effectLst/>
              <a:latin typeface="+mn-lt"/>
              <a:ea typeface="+mn-ea"/>
              <a:cs typeface="+mn-cs"/>
            </a:rPr>
            <a:t>　引き続き「収納対策アクションプラン」による税の収納対策を実施するとともに、事務事業の見直しや施策の重点化による歳出経費の削減を徹底し、行政経営の効率化に努める。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43543</xdr:rowOff>
    </xdr:to>
    <xdr:cxnSp macro="">
      <xdr:nvCxnSpPr>
        <xdr:cNvPr id="69" name="直線コネクタ 68"/>
        <xdr:cNvCxnSpPr/>
      </xdr:nvCxnSpPr>
      <xdr:spPr>
        <a:xfrm>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26307</xdr:rowOff>
    </xdr:to>
    <xdr:cxnSp macro="">
      <xdr:nvCxnSpPr>
        <xdr:cNvPr id="72" name="直線コネクタ 71"/>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9072</xdr:rowOff>
    </xdr:to>
    <xdr:cxnSp macro="">
      <xdr:nvCxnSpPr>
        <xdr:cNvPr id="75" name="直線コネクタ 74"/>
        <xdr:cNvCxnSpPr/>
      </xdr:nvCxnSpPr>
      <xdr:spPr>
        <a:xfrm>
          <a:off x="2336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146050</xdr:rowOff>
    </xdr:to>
    <xdr:cxnSp macro="">
      <xdr:nvCxnSpPr>
        <xdr:cNvPr id="78" name="直線コネクタ 77"/>
        <xdr:cNvCxnSpPr/>
      </xdr:nvCxnSpPr>
      <xdr:spPr>
        <a:xfrm>
          <a:off x="1447800" y="729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82" name="テキスト ボックス 81"/>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89"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2" name="円/楕円 91"/>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93" name="テキスト ボックス 92"/>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4" name="円/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7" name="テキスト ボックス 96"/>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市税が増加したものの、普通交付税の合併算定替特例の段階的減少などに</a:t>
          </a:r>
          <a:r>
            <a:rPr kumimoji="1" lang="ja-JP" altLang="ja-JP" sz="1300">
              <a:solidFill>
                <a:schemeClr val="dk1"/>
              </a:solidFill>
              <a:effectLst/>
              <a:latin typeface="+mn-lt"/>
              <a:ea typeface="+mn-ea"/>
              <a:cs typeface="+mn-cs"/>
            </a:rPr>
            <a:t>より、分母である経常一般財源</a:t>
          </a:r>
          <a:r>
            <a:rPr kumimoji="1" lang="ja-JP" altLang="en-US" sz="1300">
              <a:solidFill>
                <a:schemeClr val="dk1"/>
              </a:solidFill>
              <a:effectLst/>
              <a:latin typeface="+mn-lt"/>
              <a:ea typeface="+mn-ea"/>
              <a:cs typeface="+mn-cs"/>
            </a:rPr>
            <a:t>は前年度とほぼ同額であったが、人件費や物件費</a:t>
          </a:r>
          <a:r>
            <a:rPr kumimoji="1" lang="ja-JP" altLang="ja-JP" sz="1300">
              <a:solidFill>
                <a:schemeClr val="dk1"/>
              </a:solidFill>
              <a:effectLst/>
              <a:latin typeface="+mn-lt"/>
              <a:ea typeface="+mn-ea"/>
              <a:cs typeface="+mn-cs"/>
            </a:rPr>
            <a:t>などの増加により、分子である経常経費に充当した一般財源が増加したため、前年度より</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ポイントの増となった。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類似団体平均を上回っているのは、人件費や公債費の割合が高水準となっていることなどによるものである。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成果を重視した事務事業の見直し、職員数の最適化、市債残高の適正な管理などにより経常経費の抑制に努めていく。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37084</xdr:rowOff>
    </xdr:from>
    <xdr:to>
      <xdr:col>7</xdr:col>
      <xdr:colOff>152400</xdr:colOff>
      <xdr:row>63</xdr:row>
      <xdr:rowOff>94996</xdr:rowOff>
    </xdr:to>
    <xdr:cxnSp macro="">
      <xdr:nvCxnSpPr>
        <xdr:cNvPr id="130" name="直線コネクタ 129"/>
        <xdr:cNvCxnSpPr/>
      </xdr:nvCxnSpPr>
      <xdr:spPr>
        <a:xfrm>
          <a:off x="4114800" y="1083843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8128</xdr:rowOff>
    </xdr:from>
    <xdr:to>
      <xdr:col>6</xdr:col>
      <xdr:colOff>0</xdr:colOff>
      <xdr:row>63</xdr:row>
      <xdr:rowOff>37084</xdr:rowOff>
    </xdr:to>
    <xdr:cxnSp macro="">
      <xdr:nvCxnSpPr>
        <xdr:cNvPr id="133" name="直線コネクタ 132"/>
        <xdr:cNvCxnSpPr/>
      </xdr:nvCxnSpPr>
      <xdr:spPr>
        <a:xfrm>
          <a:off x="3225800" y="108094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8128</xdr:rowOff>
    </xdr:from>
    <xdr:to>
      <xdr:col>4</xdr:col>
      <xdr:colOff>482600</xdr:colOff>
      <xdr:row>63</xdr:row>
      <xdr:rowOff>32258</xdr:rowOff>
    </xdr:to>
    <xdr:cxnSp macro="">
      <xdr:nvCxnSpPr>
        <xdr:cNvPr id="136" name="直線コネクタ 135"/>
        <xdr:cNvCxnSpPr/>
      </xdr:nvCxnSpPr>
      <xdr:spPr>
        <a:xfrm flipV="1">
          <a:off x="2336800" y="108094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49276</xdr:rowOff>
    </xdr:from>
    <xdr:to>
      <xdr:col>3</xdr:col>
      <xdr:colOff>279400</xdr:colOff>
      <xdr:row>63</xdr:row>
      <xdr:rowOff>32258</xdr:rowOff>
    </xdr:to>
    <xdr:cxnSp macro="">
      <xdr:nvCxnSpPr>
        <xdr:cNvPr id="139" name="直線コネクタ 138"/>
        <xdr:cNvCxnSpPr/>
      </xdr:nvCxnSpPr>
      <xdr:spPr>
        <a:xfrm>
          <a:off x="1447800" y="1067917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43" name="テキスト ボックス 142"/>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44196</xdr:rowOff>
    </xdr:from>
    <xdr:to>
      <xdr:col>7</xdr:col>
      <xdr:colOff>203200</xdr:colOff>
      <xdr:row>63</xdr:row>
      <xdr:rowOff>145796</xdr:rowOff>
    </xdr:to>
    <xdr:sp macro="" textlink="">
      <xdr:nvSpPr>
        <xdr:cNvPr id="149" name="円/楕円 148"/>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16273</xdr:rowOff>
    </xdr:from>
    <xdr:ext cx="762000" cy="259045"/>
    <xdr:sp macro="" textlink="">
      <xdr:nvSpPr>
        <xdr:cNvPr id="150" name="財政構造の弾力性該当値テキスト"/>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51" name="円/楕円 150"/>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72661</xdr:rowOff>
    </xdr:from>
    <xdr:ext cx="736600" cy="259045"/>
    <xdr:sp macro="" textlink="">
      <xdr:nvSpPr>
        <xdr:cNvPr id="152" name="テキスト ボックス 151"/>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128778</xdr:rowOff>
    </xdr:from>
    <xdr:to>
      <xdr:col>4</xdr:col>
      <xdr:colOff>533400</xdr:colOff>
      <xdr:row>63</xdr:row>
      <xdr:rowOff>58928</xdr:rowOff>
    </xdr:to>
    <xdr:sp macro="" textlink="">
      <xdr:nvSpPr>
        <xdr:cNvPr id="153" name="円/楕円 152"/>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54" name="テキスト ボックス 153"/>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152908</xdr:rowOff>
    </xdr:from>
    <xdr:to>
      <xdr:col>3</xdr:col>
      <xdr:colOff>330200</xdr:colOff>
      <xdr:row>63</xdr:row>
      <xdr:rowOff>83058</xdr:rowOff>
    </xdr:to>
    <xdr:sp macro="" textlink="">
      <xdr:nvSpPr>
        <xdr:cNvPr id="155" name="円/楕円 154"/>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67835</xdr:rowOff>
    </xdr:from>
    <xdr:ext cx="762000" cy="259045"/>
    <xdr:sp macro="" textlink="">
      <xdr:nvSpPr>
        <xdr:cNvPr id="156" name="テキスト ボックス 155"/>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57" name="円/楕円 156"/>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58" name="テキスト ボックス 157"/>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[135,280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人口１人当たりの人件費、物件費及び維持補修費の合計額が類似団体平均と比較し高い水準にあるのは、人件費が主な要因である。これは、２度の市町村合併での職員数増加によるものである。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これまでも行政組織の統廃合や事務事業の見直しなどにより効率化を図りながら、職員数の削減を行ってきたが、合併により市域が広がり、住民の居住地域が点在しているため、効率化にも限界があり、民間事業者等を活用した行政サービスの提供を推進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30428</xdr:rowOff>
    </xdr:from>
    <xdr:to>
      <xdr:col>7</xdr:col>
      <xdr:colOff>152400</xdr:colOff>
      <xdr:row>87</xdr:row>
      <xdr:rowOff>124569</xdr:rowOff>
    </xdr:to>
    <xdr:cxnSp macro="">
      <xdr:nvCxnSpPr>
        <xdr:cNvPr id="195" name="直線コネクタ 194"/>
        <xdr:cNvCxnSpPr/>
      </xdr:nvCxnSpPr>
      <xdr:spPr>
        <a:xfrm>
          <a:off x="4114800" y="14946578"/>
          <a:ext cx="838200" cy="9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30428</xdr:rowOff>
    </xdr:from>
    <xdr:to>
      <xdr:col>6</xdr:col>
      <xdr:colOff>0</xdr:colOff>
      <xdr:row>87</xdr:row>
      <xdr:rowOff>70862</xdr:rowOff>
    </xdr:to>
    <xdr:cxnSp macro="">
      <xdr:nvCxnSpPr>
        <xdr:cNvPr id="198" name="直線コネクタ 197"/>
        <xdr:cNvCxnSpPr/>
      </xdr:nvCxnSpPr>
      <xdr:spPr>
        <a:xfrm flipV="1">
          <a:off x="3225800" y="14946578"/>
          <a:ext cx="889000" cy="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70862</xdr:rowOff>
    </xdr:from>
    <xdr:to>
      <xdr:col>4</xdr:col>
      <xdr:colOff>482600</xdr:colOff>
      <xdr:row>87</xdr:row>
      <xdr:rowOff>111643</xdr:rowOff>
    </xdr:to>
    <xdr:cxnSp macro="">
      <xdr:nvCxnSpPr>
        <xdr:cNvPr id="201" name="直線コネクタ 200"/>
        <xdr:cNvCxnSpPr/>
      </xdr:nvCxnSpPr>
      <xdr:spPr>
        <a:xfrm flipV="1">
          <a:off x="2336800" y="14987012"/>
          <a:ext cx="889000" cy="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12675</xdr:rowOff>
    </xdr:from>
    <xdr:to>
      <xdr:col>3</xdr:col>
      <xdr:colOff>279400</xdr:colOff>
      <xdr:row>87</xdr:row>
      <xdr:rowOff>111643</xdr:rowOff>
    </xdr:to>
    <xdr:cxnSp macro="">
      <xdr:nvCxnSpPr>
        <xdr:cNvPr id="204" name="直線コネクタ 203"/>
        <xdr:cNvCxnSpPr/>
      </xdr:nvCxnSpPr>
      <xdr:spPr>
        <a:xfrm>
          <a:off x="1447800" y="14928825"/>
          <a:ext cx="889000" cy="9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155472</xdr:rowOff>
    </xdr:from>
    <xdr:ext cx="762000" cy="259045"/>
    <xdr:sp macro="" textlink="">
      <xdr:nvSpPr>
        <xdr:cNvPr id="208" name="テキスト ボックス 207"/>
        <xdr:cNvSpPr txBox="1"/>
      </xdr:nvSpPr>
      <xdr:spPr>
        <a:xfrm>
          <a:off x="1066800" y="142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73769</xdr:rowOff>
    </xdr:from>
    <xdr:to>
      <xdr:col>7</xdr:col>
      <xdr:colOff>203200</xdr:colOff>
      <xdr:row>88</xdr:row>
      <xdr:rowOff>3919</xdr:rowOff>
    </xdr:to>
    <xdr:sp macro="" textlink="">
      <xdr:nvSpPr>
        <xdr:cNvPr id="214" name="円/楕円 213"/>
        <xdr:cNvSpPr/>
      </xdr:nvSpPr>
      <xdr:spPr>
        <a:xfrm>
          <a:off x="4902200" y="149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45846</xdr:rowOff>
    </xdr:from>
    <xdr:ext cx="762000" cy="259045"/>
    <xdr:sp macro="" textlink="">
      <xdr:nvSpPr>
        <xdr:cNvPr id="215" name="人件費・物件費等の状況該当値テキスト"/>
        <xdr:cNvSpPr txBox="1"/>
      </xdr:nvSpPr>
      <xdr:spPr>
        <a:xfrm>
          <a:off x="5041900" y="1496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135,280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151078</xdr:rowOff>
    </xdr:from>
    <xdr:to>
      <xdr:col>6</xdr:col>
      <xdr:colOff>50800</xdr:colOff>
      <xdr:row>87</xdr:row>
      <xdr:rowOff>81228</xdr:rowOff>
    </xdr:to>
    <xdr:sp macro="" textlink="">
      <xdr:nvSpPr>
        <xdr:cNvPr id="216" name="円/楕円 215"/>
        <xdr:cNvSpPr/>
      </xdr:nvSpPr>
      <xdr:spPr>
        <a:xfrm>
          <a:off x="4064000" y="148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66005</xdr:rowOff>
    </xdr:from>
    <xdr:ext cx="736600" cy="259045"/>
    <xdr:sp macro="" textlink="">
      <xdr:nvSpPr>
        <xdr:cNvPr id="217" name="テキスト ボックス 216"/>
        <xdr:cNvSpPr txBox="1"/>
      </xdr:nvSpPr>
      <xdr:spPr>
        <a:xfrm>
          <a:off x="3733800" y="1498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129,818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20062</xdr:rowOff>
    </xdr:from>
    <xdr:to>
      <xdr:col>4</xdr:col>
      <xdr:colOff>533400</xdr:colOff>
      <xdr:row>87</xdr:row>
      <xdr:rowOff>121662</xdr:rowOff>
    </xdr:to>
    <xdr:sp macro="" textlink="">
      <xdr:nvSpPr>
        <xdr:cNvPr id="218" name="円/楕円 217"/>
        <xdr:cNvSpPr/>
      </xdr:nvSpPr>
      <xdr:spPr>
        <a:xfrm>
          <a:off x="3175000" y="149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106439</xdr:rowOff>
    </xdr:from>
    <xdr:ext cx="762000" cy="259045"/>
    <xdr:sp macro="" textlink="">
      <xdr:nvSpPr>
        <xdr:cNvPr id="219" name="テキスト ボックス 218"/>
        <xdr:cNvSpPr txBox="1"/>
      </xdr:nvSpPr>
      <xdr:spPr>
        <a:xfrm>
          <a:off x="2844800" y="1502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132,164</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60843</xdr:rowOff>
    </xdr:from>
    <xdr:to>
      <xdr:col>3</xdr:col>
      <xdr:colOff>330200</xdr:colOff>
      <xdr:row>87</xdr:row>
      <xdr:rowOff>162443</xdr:rowOff>
    </xdr:to>
    <xdr:sp macro="" textlink="">
      <xdr:nvSpPr>
        <xdr:cNvPr id="220" name="円/楕円 219"/>
        <xdr:cNvSpPr/>
      </xdr:nvSpPr>
      <xdr:spPr>
        <a:xfrm>
          <a:off x="2286000" y="149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147220</xdr:rowOff>
    </xdr:from>
    <xdr:ext cx="762000" cy="259045"/>
    <xdr:sp macro="" textlink="">
      <xdr:nvSpPr>
        <xdr:cNvPr id="221" name="テキスト ボックス 220"/>
        <xdr:cNvSpPr txBox="1"/>
      </xdr:nvSpPr>
      <xdr:spPr>
        <a:xfrm>
          <a:off x="1955800" y="150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134,530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133325</xdr:rowOff>
    </xdr:from>
    <xdr:to>
      <xdr:col>2</xdr:col>
      <xdr:colOff>127000</xdr:colOff>
      <xdr:row>87</xdr:row>
      <xdr:rowOff>63475</xdr:rowOff>
    </xdr:to>
    <xdr:sp macro="" textlink="">
      <xdr:nvSpPr>
        <xdr:cNvPr id="222" name="円/楕円 221"/>
        <xdr:cNvSpPr/>
      </xdr:nvSpPr>
      <xdr:spPr>
        <a:xfrm>
          <a:off x="1397000" y="148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48252</xdr:rowOff>
    </xdr:from>
    <xdr:ext cx="762000" cy="259045"/>
    <xdr:sp macro="" textlink="">
      <xdr:nvSpPr>
        <xdr:cNvPr id="223" name="テキスト ボックス 222"/>
        <xdr:cNvSpPr txBox="1"/>
      </xdr:nvSpPr>
      <xdr:spPr>
        <a:xfrm>
          <a:off x="1066800" y="149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前年度と比較すると、ラスパイレス指数は１ポイント下降しており、国や類似団体の給与水準よりも低い状況であるといえる。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今後とも人事院勧告に準拠しつつ、引き続き給与水準の適正に努める。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130811</xdr:rowOff>
    </xdr:to>
    <xdr:cxnSp macro="">
      <xdr:nvCxnSpPr>
        <xdr:cNvPr id="257" name="直線コネクタ 256"/>
        <xdr:cNvCxnSpPr/>
      </xdr:nvCxnSpPr>
      <xdr:spPr>
        <a:xfrm flipV="1">
          <a:off x="16179800" y="1445217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87</xdr:row>
      <xdr:rowOff>147320</xdr:rowOff>
    </xdr:to>
    <xdr:cxnSp macro="">
      <xdr:nvCxnSpPr>
        <xdr:cNvPr id="260" name="直線コネクタ 259"/>
        <xdr:cNvCxnSpPr/>
      </xdr:nvCxnSpPr>
      <xdr:spPr>
        <a:xfrm flipV="1">
          <a:off x="15290800" y="14532611"/>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115146</xdr:rowOff>
    </xdr:from>
    <xdr:to>
      <xdr:col>22</xdr:col>
      <xdr:colOff>203200</xdr:colOff>
      <xdr:row>87</xdr:row>
      <xdr:rowOff>147320</xdr:rowOff>
    </xdr:to>
    <xdr:cxnSp macro="">
      <xdr:nvCxnSpPr>
        <xdr:cNvPr id="263" name="直線コネクタ 262"/>
        <xdr:cNvCxnSpPr/>
      </xdr:nvCxnSpPr>
      <xdr:spPr>
        <a:xfrm>
          <a:off x="14401800" y="1503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149437</xdr:rowOff>
    </xdr:from>
    <xdr:to>
      <xdr:col>21</xdr:col>
      <xdr:colOff>0</xdr:colOff>
      <xdr:row>87</xdr:row>
      <xdr:rowOff>115146</xdr:rowOff>
    </xdr:to>
    <xdr:cxnSp macro="">
      <xdr:nvCxnSpPr>
        <xdr:cNvPr id="266" name="直線コネクタ 265"/>
        <xdr:cNvCxnSpPr/>
      </xdr:nvCxnSpPr>
      <xdr:spPr>
        <a:xfrm>
          <a:off x="13512800" y="1437978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6" name="円/楕円 275"/>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7"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8" name="円/楕円 277"/>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9" name="テキスト ボックス 278"/>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80" name="円/楕円 279"/>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36847</xdr:rowOff>
    </xdr:from>
    <xdr:ext cx="762000" cy="259045"/>
    <xdr:sp macro="" textlink="">
      <xdr:nvSpPr>
        <xdr:cNvPr id="281" name="テキスト ボックス 280"/>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82" name="円/楕円 281"/>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83" name="テキスト ボックス 282"/>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98637</xdr:rowOff>
    </xdr:from>
    <xdr:to>
      <xdr:col>19</xdr:col>
      <xdr:colOff>533400</xdr:colOff>
      <xdr:row>84</xdr:row>
      <xdr:rowOff>28787</xdr:rowOff>
    </xdr:to>
    <xdr:sp macro="" textlink="">
      <xdr:nvSpPr>
        <xdr:cNvPr id="284" name="円/楕円 283"/>
        <xdr:cNvSpPr/>
      </xdr:nvSpPr>
      <xdr:spPr>
        <a:xfrm>
          <a:off x="13462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38964</xdr:rowOff>
    </xdr:from>
    <xdr:ext cx="762000" cy="259045"/>
    <xdr:sp macro="" textlink="">
      <xdr:nvSpPr>
        <xdr:cNvPr id="285" name="テキスト ボックス 284"/>
        <xdr:cNvSpPr txBox="1"/>
      </xdr:nvSpPr>
      <xdr:spPr>
        <a:xfrm>
          <a:off x="13131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本市では、平成</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年及び平成</a:t>
          </a:r>
          <a:r>
            <a:rPr kumimoji="1" lang="en-US" altLang="ja-JP" sz="900">
              <a:solidFill>
                <a:schemeClr val="dk1"/>
              </a:solidFill>
              <a:effectLst/>
              <a:latin typeface="+mn-lt"/>
              <a:ea typeface="+mn-ea"/>
              <a:cs typeface="+mn-cs"/>
            </a:rPr>
            <a:t>17</a:t>
          </a:r>
          <a:r>
            <a:rPr kumimoji="1" lang="ja-JP" altLang="ja-JP" sz="900">
              <a:solidFill>
                <a:schemeClr val="dk1"/>
              </a:solidFill>
              <a:effectLst/>
              <a:latin typeface="+mn-lt"/>
              <a:ea typeface="+mn-ea"/>
              <a:cs typeface="+mn-cs"/>
            </a:rPr>
            <a:t>年に市町村合併を行い、地理的条件（広大な市有面積）や施策方針による、総合支所、保育園、消防などの組織体制（職員配置）の要因により、類似団体平均を上回っているが、定員適正化計画（Ｈ</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～Ｈ</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）に基づく事務事業の見直しなどにより、職員数の削減（適正化）に努めてきたところである（平成</a:t>
          </a:r>
          <a:r>
            <a:rPr kumimoji="1" lang="en-US" altLang="ja-JP" sz="900">
              <a:solidFill>
                <a:schemeClr val="dk1"/>
              </a:solidFill>
              <a:effectLst/>
              <a:latin typeface="+mn-lt"/>
              <a:ea typeface="+mn-ea"/>
              <a:cs typeface="+mn-cs"/>
            </a:rPr>
            <a:t>17</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1,186</a:t>
          </a:r>
          <a:r>
            <a:rPr kumimoji="1" lang="ja-JP" altLang="ja-JP" sz="900">
              <a:solidFill>
                <a:schemeClr val="dk1"/>
              </a:solidFill>
              <a:effectLst/>
              <a:latin typeface="+mn-lt"/>
              <a:ea typeface="+mn-ea"/>
              <a:cs typeface="+mn-cs"/>
            </a:rPr>
            <a:t>人→平成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1,066</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120</a:t>
          </a:r>
          <a:r>
            <a:rPr kumimoji="1" lang="ja-JP" altLang="ja-JP" sz="900">
              <a:solidFill>
                <a:schemeClr val="dk1"/>
              </a:solidFill>
              <a:effectLst/>
              <a:latin typeface="+mn-lt"/>
              <a:ea typeface="+mn-ea"/>
              <a:cs typeface="+mn-cs"/>
            </a:rPr>
            <a:t>人） </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定員管理調査ベース）。</a:t>
          </a:r>
          <a:endParaRPr lang="ja-JP" altLang="ja-JP" sz="900">
            <a:effectLst/>
          </a:endParaRPr>
        </a:p>
        <a:p>
          <a:r>
            <a:rPr kumimoji="1" lang="ja-JP" altLang="ja-JP" sz="900">
              <a:solidFill>
                <a:schemeClr val="dk1"/>
              </a:solidFill>
              <a:effectLst/>
              <a:latin typeface="+mn-lt"/>
              <a:ea typeface="+mn-ea"/>
              <a:cs typeface="+mn-cs"/>
            </a:rPr>
            <a:t>　前年度と比較すると、人口千人当たり職員数は</a:t>
          </a:r>
          <a:r>
            <a:rPr kumimoji="1" lang="en-US" altLang="ja-JP" sz="900">
              <a:solidFill>
                <a:schemeClr val="dk1"/>
              </a:solidFill>
              <a:effectLst/>
              <a:latin typeface="+mn-lt"/>
              <a:ea typeface="+mn-ea"/>
              <a:cs typeface="+mn-cs"/>
            </a:rPr>
            <a:t>0.08</a:t>
          </a:r>
          <a:r>
            <a:rPr kumimoji="1" lang="ja-JP" altLang="ja-JP" sz="900">
              <a:solidFill>
                <a:schemeClr val="dk1"/>
              </a:solidFill>
              <a:effectLst/>
              <a:latin typeface="+mn-lt"/>
              <a:ea typeface="+mn-ea"/>
              <a:cs typeface="+mn-cs"/>
            </a:rPr>
            <a:t>人増加しているが、これは、育児休業代替任期付職員の増加などによるものであり、　任期に定めのない職員は、前年度と同数（</a:t>
          </a:r>
          <a:r>
            <a:rPr kumimoji="1" lang="en-US" altLang="ja-JP" sz="900">
              <a:solidFill>
                <a:schemeClr val="dk1"/>
              </a:solidFill>
              <a:effectLst/>
              <a:latin typeface="+mn-lt"/>
              <a:ea typeface="+mn-ea"/>
              <a:cs typeface="+mn-cs"/>
            </a:rPr>
            <a:t>1,044</a:t>
          </a:r>
          <a:r>
            <a:rPr kumimoji="1" lang="ja-JP" altLang="ja-JP" sz="900">
              <a:solidFill>
                <a:schemeClr val="dk1"/>
              </a:solidFill>
              <a:effectLst/>
              <a:latin typeface="+mn-lt"/>
              <a:ea typeface="+mn-ea"/>
              <a:cs typeface="+mn-cs"/>
            </a:rPr>
            <a:t>人）である。　　　　　　</a:t>
          </a:r>
          <a:endParaRPr lang="ja-JP" altLang="ja-JP" sz="900">
            <a:effectLst/>
          </a:endParaRPr>
        </a:p>
        <a:p>
          <a:r>
            <a:rPr kumimoji="1" lang="ja-JP" altLang="ja-JP" sz="900">
              <a:solidFill>
                <a:schemeClr val="dk1"/>
              </a:solidFill>
              <a:effectLst/>
              <a:latin typeface="+mn-lt"/>
              <a:ea typeface="+mn-ea"/>
              <a:cs typeface="+mn-cs"/>
            </a:rPr>
            <a:t>　こうしたなか、平成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年２月に「廿日市市定員管理計画（Ｈ</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～Ｈ</a:t>
          </a:r>
          <a:r>
            <a:rPr kumimoji="1" lang="en-US" altLang="ja-JP" sz="900">
              <a:solidFill>
                <a:schemeClr val="dk1"/>
              </a:solidFill>
              <a:effectLst/>
              <a:latin typeface="+mn-lt"/>
              <a:ea typeface="+mn-ea"/>
              <a:cs typeface="+mn-cs"/>
            </a:rPr>
            <a:t>32</a:t>
          </a:r>
          <a:r>
            <a:rPr kumimoji="1" lang="ja-JP" altLang="ja-JP" sz="900">
              <a:solidFill>
                <a:schemeClr val="dk1"/>
              </a:solidFill>
              <a:effectLst/>
              <a:latin typeface="+mn-lt"/>
              <a:ea typeface="+mn-ea"/>
              <a:cs typeface="+mn-cs"/>
            </a:rPr>
            <a:t>）」を策定し、最少の経費で最大の効果を発揮できる「効率的でスリムな市役所」を目指し、時代にあった執行体制の整備と職員数の最適化を図ることとしている。</a:t>
          </a:r>
          <a:endParaRPr lang="ja-JP" altLang="ja-JP" sz="900">
            <a:effectLst/>
          </a:endParaRPr>
        </a:p>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計画上の目標（任期に定めのない職員）　Ｈ</a:t>
          </a:r>
          <a:r>
            <a:rPr kumimoji="1" lang="en-US" altLang="ja-JP" sz="900">
              <a:solidFill>
                <a:schemeClr val="dk1"/>
              </a:solidFill>
              <a:effectLst/>
              <a:latin typeface="+mn-lt"/>
              <a:ea typeface="+mn-ea"/>
              <a:cs typeface="+mn-cs"/>
            </a:rPr>
            <a:t>27.4</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1,044</a:t>
          </a:r>
          <a:r>
            <a:rPr kumimoji="1" lang="ja-JP" altLang="ja-JP" sz="900">
              <a:solidFill>
                <a:schemeClr val="dk1"/>
              </a:solidFill>
              <a:effectLst/>
              <a:latin typeface="+mn-lt"/>
              <a:ea typeface="+mn-ea"/>
              <a:cs typeface="+mn-cs"/>
            </a:rPr>
            <a:t>人　⇒　Ｈ</a:t>
          </a:r>
          <a:r>
            <a:rPr kumimoji="1" lang="en-US" altLang="ja-JP" sz="900">
              <a:solidFill>
                <a:schemeClr val="dk1"/>
              </a:solidFill>
              <a:effectLst/>
              <a:latin typeface="+mn-lt"/>
              <a:ea typeface="+mn-ea"/>
              <a:cs typeface="+mn-cs"/>
            </a:rPr>
            <a:t>33.4</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994</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50</a:t>
          </a:r>
          <a:r>
            <a:rPr kumimoji="1" lang="ja-JP" altLang="ja-JP" sz="900">
              <a:solidFill>
                <a:schemeClr val="dk1"/>
              </a:solidFill>
              <a:effectLst/>
              <a:latin typeface="+mn-lt"/>
              <a:ea typeface="+mn-ea"/>
              <a:cs typeface="+mn-cs"/>
            </a:rPr>
            <a:t>人）</a:t>
          </a:r>
          <a:endParaRPr lang="ja-JP" altLang="ja-JP" sz="9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85997</xdr:rowOff>
    </xdr:from>
    <xdr:to>
      <xdr:col>24</xdr:col>
      <xdr:colOff>558800</xdr:colOff>
      <xdr:row>66</xdr:row>
      <xdr:rowOff>113574</xdr:rowOff>
    </xdr:to>
    <xdr:cxnSp macro="">
      <xdr:nvCxnSpPr>
        <xdr:cNvPr id="322" name="直線コネクタ 321"/>
        <xdr:cNvCxnSpPr/>
      </xdr:nvCxnSpPr>
      <xdr:spPr>
        <a:xfrm>
          <a:off x="16179800" y="1140169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65315</xdr:rowOff>
    </xdr:from>
    <xdr:to>
      <xdr:col>23</xdr:col>
      <xdr:colOff>406400</xdr:colOff>
      <xdr:row>66</xdr:row>
      <xdr:rowOff>85997</xdr:rowOff>
    </xdr:to>
    <xdr:cxnSp macro="">
      <xdr:nvCxnSpPr>
        <xdr:cNvPr id="325" name="直線コネクタ 324"/>
        <xdr:cNvCxnSpPr/>
      </xdr:nvCxnSpPr>
      <xdr:spPr>
        <a:xfrm>
          <a:off x="15290800" y="113810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65315</xdr:rowOff>
    </xdr:from>
    <xdr:to>
      <xdr:col>22</xdr:col>
      <xdr:colOff>203200</xdr:colOff>
      <xdr:row>66</xdr:row>
      <xdr:rowOff>106680</xdr:rowOff>
    </xdr:to>
    <xdr:cxnSp macro="">
      <xdr:nvCxnSpPr>
        <xdr:cNvPr id="328" name="直線コネクタ 327"/>
        <xdr:cNvCxnSpPr/>
      </xdr:nvCxnSpPr>
      <xdr:spPr>
        <a:xfrm flipV="1">
          <a:off x="14401800" y="113810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106680</xdr:rowOff>
    </xdr:from>
    <xdr:to>
      <xdr:col>21</xdr:col>
      <xdr:colOff>0</xdr:colOff>
      <xdr:row>66</xdr:row>
      <xdr:rowOff>127363</xdr:rowOff>
    </xdr:to>
    <xdr:cxnSp macro="">
      <xdr:nvCxnSpPr>
        <xdr:cNvPr id="331" name="直線コネクタ 330"/>
        <xdr:cNvCxnSpPr/>
      </xdr:nvCxnSpPr>
      <xdr:spPr>
        <a:xfrm flipV="1">
          <a:off x="13512800" y="114223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91639</xdr:rowOff>
    </xdr:from>
    <xdr:ext cx="762000" cy="259045"/>
    <xdr:sp macro="" textlink="">
      <xdr:nvSpPr>
        <xdr:cNvPr id="335" name="テキスト ボックス 334"/>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62774</xdr:rowOff>
    </xdr:from>
    <xdr:to>
      <xdr:col>24</xdr:col>
      <xdr:colOff>609600</xdr:colOff>
      <xdr:row>66</xdr:row>
      <xdr:rowOff>164374</xdr:rowOff>
    </xdr:to>
    <xdr:sp macro="" textlink="">
      <xdr:nvSpPr>
        <xdr:cNvPr id="341" name="円/楕円 340"/>
        <xdr:cNvSpPr/>
      </xdr:nvSpPr>
      <xdr:spPr>
        <a:xfrm>
          <a:off x="169672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34851</xdr:rowOff>
    </xdr:from>
    <xdr:ext cx="762000" cy="259045"/>
    <xdr:sp macro="" textlink="">
      <xdr:nvSpPr>
        <xdr:cNvPr id="342" name="定員管理の状況該当値テキスト"/>
        <xdr:cNvSpPr txBox="1"/>
      </xdr:nvSpPr>
      <xdr:spPr>
        <a:xfrm>
          <a:off x="17106900" y="1135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35197</xdr:rowOff>
    </xdr:from>
    <xdr:to>
      <xdr:col>23</xdr:col>
      <xdr:colOff>457200</xdr:colOff>
      <xdr:row>66</xdr:row>
      <xdr:rowOff>136797</xdr:rowOff>
    </xdr:to>
    <xdr:sp macro="" textlink="">
      <xdr:nvSpPr>
        <xdr:cNvPr id="343" name="円/楕円 342"/>
        <xdr:cNvSpPr/>
      </xdr:nvSpPr>
      <xdr:spPr>
        <a:xfrm>
          <a:off x="16129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121574</xdr:rowOff>
    </xdr:from>
    <xdr:ext cx="736600" cy="259045"/>
    <xdr:sp macro="" textlink="">
      <xdr:nvSpPr>
        <xdr:cNvPr id="344" name="テキスト ボックス 343"/>
        <xdr:cNvSpPr txBox="1"/>
      </xdr:nvSpPr>
      <xdr:spPr>
        <a:xfrm>
          <a:off x="15798800" y="1143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14515</xdr:rowOff>
    </xdr:from>
    <xdr:to>
      <xdr:col>22</xdr:col>
      <xdr:colOff>254000</xdr:colOff>
      <xdr:row>66</xdr:row>
      <xdr:rowOff>116115</xdr:rowOff>
    </xdr:to>
    <xdr:sp macro="" textlink="">
      <xdr:nvSpPr>
        <xdr:cNvPr id="345" name="円/楕円 344"/>
        <xdr:cNvSpPr/>
      </xdr:nvSpPr>
      <xdr:spPr>
        <a:xfrm>
          <a:off x="15240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100892</xdr:rowOff>
    </xdr:from>
    <xdr:ext cx="762000" cy="259045"/>
    <xdr:sp macro="" textlink="">
      <xdr:nvSpPr>
        <xdr:cNvPr id="346" name="テキスト ボックス 345"/>
        <xdr:cNvSpPr txBox="1"/>
      </xdr:nvSpPr>
      <xdr:spPr>
        <a:xfrm>
          <a:off x="14909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55880</xdr:rowOff>
    </xdr:from>
    <xdr:to>
      <xdr:col>21</xdr:col>
      <xdr:colOff>50800</xdr:colOff>
      <xdr:row>66</xdr:row>
      <xdr:rowOff>157480</xdr:rowOff>
    </xdr:to>
    <xdr:sp macro="" textlink="">
      <xdr:nvSpPr>
        <xdr:cNvPr id="347" name="円/楕円 346"/>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142257</xdr:rowOff>
    </xdr:from>
    <xdr:ext cx="762000" cy="259045"/>
    <xdr:sp macro="" textlink="">
      <xdr:nvSpPr>
        <xdr:cNvPr id="348" name="テキスト ボックス 347"/>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76563</xdr:rowOff>
    </xdr:from>
    <xdr:to>
      <xdr:col>19</xdr:col>
      <xdr:colOff>533400</xdr:colOff>
      <xdr:row>67</xdr:row>
      <xdr:rowOff>6713</xdr:rowOff>
    </xdr:to>
    <xdr:sp macro="" textlink="">
      <xdr:nvSpPr>
        <xdr:cNvPr id="349" name="円/楕円 348"/>
        <xdr:cNvSpPr/>
      </xdr:nvSpPr>
      <xdr:spPr>
        <a:xfrm>
          <a:off x="134620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162940</xdr:rowOff>
    </xdr:from>
    <xdr:ext cx="762000" cy="259045"/>
    <xdr:sp macro="" textlink="">
      <xdr:nvSpPr>
        <xdr:cNvPr id="350" name="テキスト ボックス 349"/>
        <xdr:cNvSpPr txBox="1"/>
      </xdr:nvSpPr>
      <xdr:spPr>
        <a:xfrm>
          <a:off x="13131800" y="1147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　</a:t>
          </a:r>
          <a:r>
            <a:rPr kumimoji="1" lang="ja-JP" altLang="en-US" sz="1150">
              <a:solidFill>
                <a:schemeClr val="dk1"/>
              </a:solidFill>
              <a:effectLst/>
              <a:latin typeface="+mn-lt"/>
              <a:ea typeface="+mn-ea"/>
              <a:cs typeface="+mn-cs"/>
            </a:rPr>
            <a:t>合併による地域間格差是正のインフラ整備の事業債の発行などにより、類似団体平均を上回っている。</a:t>
          </a:r>
          <a:endParaRPr kumimoji="1" lang="en-US" altLang="ja-JP" sz="1150">
            <a:solidFill>
              <a:schemeClr val="dk1"/>
            </a:solidFill>
            <a:effectLst/>
            <a:latin typeface="+mn-lt"/>
            <a:ea typeface="+mn-ea"/>
            <a:cs typeface="+mn-cs"/>
          </a:endParaRPr>
        </a:p>
        <a:p>
          <a:r>
            <a:rPr kumimoji="1" lang="ja-JP" altLang="en-US" sz="1150">
              <a:solidFill>
                <a:schemeClr val="dk1"/>
              </a:solidFill>
              <a:effectLst/>
              <a:latin typeface="+mn-lt"/>
              <a:ea typeface="+mn-ea"/>
              <a:cs typeface="+mn-cs"/>
            </a:rPr>
            <a:t>　</a:t>
          </a:r>
          <a:r>
            <a:rPr kumimoji="1" lang="ja-JP" altLang="ja-JP" sz="1150">
              <a:solidFill>
                <a:schemeClr val="dk1"/>
              </a:solidFill>
              <a:effectLst/>
              <a:latin typeface="+mn-lt"/>
              <a:ea typeface="+mn-ea"/>
              <a:cs typeface="+mn-cs"/>
            </a:rPr>
            <a:t>平成</a:t>
          </a:r>
          <a:r>
            <a:rPr kumimoji="1" lang="en-US" altLang="ja-JP" sz="1150">
              <a:solidFill>
                <a:schemeClr val="dk1"/>
              </a:solidFill>
              <a:effectLst/>
              <a:latin typeface="+mn-lt"/>
              <a:ea typeface="+mn-ea"/>
              <a:cs typeface="+mn-cs"/>
            </a:rPr>
            <a:t>26</a:t>
          </a:r>
          <a:r>
            <a:rPr kumimoji="1" lang="ja-JP" altLang="ja-JP" sz="1150">
              <a:solidFill>
                <a:schemeClr val="dk1"/>
              </a:solidFill>
              <a:effectLst/>
              <a:latin typeface="+mn-lt"/>
              <a:ea typeface="+mn-ea"/>
              <a:cs typeface="+mn-cs"/>
            </a:rPr>
            <a:t>年度は、</a:t>
          </a:r>
          <a:r>
            <a:rPr kumimoji="1" lang="ja-JP" altLang="en-US" sz="1150">
              <a:solidFill>
                <a:schemeClr val="dk1"/>
              </a:solidFill>
              <a:effectLst/>
              <a:latin typeface="+mn-lt"/>
              <a:ea typeface="+mn-ea"/>
              <a:cs typeface="+mn-cs"/>
            </a:rPr>
            <a:t>合併前の大型事業に係る償還が終了したことや、</a:t>
          </a:r>
          <a:r>
            <a:rPr kumimoji="1" lang="ja-JP" altLang="ja-JP" sz="1150">
              <a:solidFill>
                <a:schemeClr val="dk1"/>
              </a:solidFill>
              <a:effectLst/>
              <a:latin typeface="+mn-lt"/>
              <a:ea typeface="+mn-ea"/>
              <a:cs typeface="+mn-cs"/>
            </a:rPr>
            <a:t>公共下水道事業特別会計の公債費に充当された繰出金</a:t>
          </a:r>
          <a:r>
            <a:rPr kumimoji="1" lang="ja-JP" altLang="en-US" sz="1150">
              <a:solidFill>
                <a:schemeClr val="dk1"/>
              </a:solidFill>
              <a:effectLst/>
              <a:latin typeface="+mn-lt"/>
              <a:ea typeface="+mn-ea"/>
              <a:cs typeface="+mn-cs"/>
            </a:rPr>
            <a:t>が減少したこと</a:t>
          </a:r>
          <a:r>
            <a:rPr kumimoji="1" lang="ja-JP" altLang="ja-JP" sz="1150">
              <a:solidFill>
                <a:schemeClr val="dk1"/>
              </a:solidFill>
              <a:effectLst/>
              <a:latin typeface="+mn-lt"/>
              <a:ea typeface="+mn-ea"/>
              <a:cs typeface="+mn-cs"/>
            </a:rPr>
            <a:t>などにより、分子となる実質公債費が</a:t>
          </a:r>
          <a:r>
            <a:rPr kumimoji="1" lang="ja-JP" altLang="en-US" sz="1150">
              <a:solidFill>
                <a:schemeClr val="dk1"/>
              </a:solidFill>
              <a:effectLst/>
              <a:latin typeface="+mn-lt"/>
              <a:ea typeface="+mn-ea"/>
              <a:cs typeface="+mn-cs"/>
            </a:rPr>
            <a:t>減少</a:t>
          </a:r>
          <a:r>
            <a:rPr kumimoji="1" lang="ja-JP" altLang="ja-JP" sz="1150">
              <a:solidFill>
                <a:schemeClr val="dk1"/>
              </a:solidFill>
              <a:effectLst/>
              <a:latin typeface="+mn-lt"/>
              <a:ea typeface="+mn-ea"/>
              <a:cs typeface="+mn-cs"/>
            </a:rPr>
            <a:t>したため、</a:t>
          </a:r>
          <a:r>
            <a:rPr kumimoji="1" lang="ja-JP" altLang="en-US" sz="1150">
              <a:solidFill>
                <a:schemeClr val="dk1"/>
              </a:solidFill>
              <a:effectLst/>
              <a:latin typeface="+mn-lt"/>
              <a:ea typeface="+mn-ea"/>
              <a:cs typeface="+mn-cs"/>
            </a:rPr>
            <a:t>３ヵ年の平均値である実質公債費比率は前年度</a:t>
          </a:r>
          <a:r>
            <a:rPr kumimoji="1" lang="ja-JP" altLang="ja-JP" sz="1150">
              <a:solidFill>
                <a:schemeClr val="dk1"/>
              </a:solidFill>
              <a:effectLst/>
              <a:latin typeface="+mn-lt"/>
              <a:ea typeface="+mn-ea"/>
              <a:cs typeface="+mn-cs"/>
            </a:rPr>
            <a:t>より</a:t>
          </a:r>
          <a:r>
            <a:rPr kumimoji="1" lang="ja-JP" altLang="en-US" sz="1150">
              <a:solidFill>
                <a:schemeClr val="dk1"/>
              </a:solidFill>
              <a:effectLst/>
              <a:latin typeface="+mn-lt"/>
              <a:ea typeface="+mn-ea"/>
              <a:cs typeface="+mn-cs"/>
            </a:rPr>
            <a:t>０</a:t>
          </a:r>
          <a:r>
            <a:rPr kumimoji="1" lang="en-US" altLang="ja-JP" sz="1150">
              <a:solidFill>
                <a:schemeClr val="dk1"/>
              </a:solidFill>
              <a:effectLst/>
              <a:latin typeface="+mn-lt"/>
              <a:ea typeface="+mn-ea"/>
              <a:cs typeface="+mn-cs"/>
            </a:rPr>
            <a:t>.</a:t>
          </a:r>
          <a:r>
            <a:rPr kumimoji="1" lang="ja-JP" altLang="en-US" sz="1150">
              <a:solidFill>
                <a:schemeClr val="dk1"/>
              </a:solidFill>
              <a:effectLst/>
              <a:latin typeface="+mn-lt"/>
              <a:ea typeface="+mn-ea"/>
              <a:cs typeface="+mn-cs"/>
            </a:rPr>
            <a:t>４</a:t>
          </a:r>
          <a:r>
            <a:rPr kumimoji="1" lang="ja-JP" altLang="ja-JP" sz="1150">
              <a:solidFill>
                <a:schemeClr val="dk1"/>
              </a:solidFill>
              <a:effectLst/>
              <a:latin typeface="+mn-lt"/>
              <a:ea typeface="+mn-ea"/>
              <a:cs typeface="+mn-cs"/>
            </a:rPr>
            <a:t>ポイントの</a:t>
          </a:r>
          <a:r>
            <a:rPr kumimoji="1" lang="ja-JP" altLang="en-US" sz="1150">
              <a:solidFill>
                <a:schemeClr val="dk1"/>
              </a:solidFill>
              <a:effectLst/>
              <a:latin typeface="+mn-lt"/>
              <a:ea typeface="+mn-ea"/>
              <a:cs typeface="+mn-cs"/>
            </a:rPr>
            <a:t>減</a:t>
          </a:r>
          <a:r>
            <a:rPr kumimoji="1" lang="ja-JP" altLang="ja-JP" sz="1150">
              <a:solidFill>
                <a:schemeClr val="dk1"/>
              </a:solidFill>
              <a:effectLst/>
              <a:latin typeface="+mn-lt"/>
              <a:ea typeface="+mn-ea"/>
              <a:cs typeface="+mn-cs"/>
            </a:rPr>
            <a:t>となった。</a:t>
          </a:r>
          <a:endParaRPr lang="ja-JP" altLang="ja-JP" sz="1150">
            <a:effectLst/>
          </a:endParaRPr>
        </a:p>
        <a:p>
          <a:r>
            <a:rPr kumimoji="1" lang="ja-JP" altLang="ja-JP" sz="1150">
              <a:solidFill>
                <a:schemeClr val="dk1"/>
              </a:solidFill>
              <a:effectLst/>
              <a:latin typeface="+mn-lt"/>
              <a:ea typeface="+mn-ea"/>
              <a:cs typeface="+mn-cs"/>
            </a:rPr>
            <a:t>　これまで、公的資金補償金免除繰上償還や事業債発行額の抑制を行い、実質公債費比率の改善に努めており、引き続き、新規事業債の発行を抑制し改善に努める。</a:t>
          </a:r>
          <a:endParaRPr lang="ja-JP" altLang="ja-JP" sz="115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37846</xdr:rowOff>
    </xdr:from>
    <xdr:to>
      <xdr:col>24</xdr:col>
      <xdr:colOff>558800</xdr:colOff>
      <xdr:row>39</xdr:row>
      <xdr:rowOff>57150</xdr:rowOff>
    </xdr:to>
    <xdr:cxnSp macro="">
      <xdr:nvCxnSpPr>
        <xdr:cNvPr id="382" name="直線コネクタ 381"/>
        <xdr:cNvCxnSpPr/>
      </xdr:nvCxnSpPr>
      <xdr:spPr>
        <a:xfrm flipV="1">
          <a:off x="16179800" y="67243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52324</xdr:rowOff>
    </xdr:from>
    <xdr:to>
      <xdr:col>23</xdr:col>
      <xdr:colOff>406400</xdr:colOff>
      <xdr:row>39</xdr:row>
      <xdr:rowOff>57150</xdr:rowOff>
    </xdr:to>
    <xdr:cxnSp macro="">
      <xdr:nvCxnSpPr>
        <xdr:cNvPr id="385" name="直線コネクタ 384"/>
        <xdr:cNvCxnSpPr/>
      </xdr:nvCxnSpPr>
      <xdr:spPr>
        <a:xfrm>
          <a:off x="15290800" y="67388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52324</xdr:rowOff>
    </xdr:from>
    <xdr:to>
      <xdr:col>22</xdr:col>
      <xdr:colOff>203200</xdr:colOff>
      <xdr:row>39</xdr:row>
      <xdr:rowOff>90932</xdr:rowOff>
    </xdr:to>
    <xdr:cxnSp macro="">
      <xdr:nvCxnSpPr>
        <xdr:cNvPr id="388" name="直線コネクタ 387"/>
        <xdr:cNvCxnSpPr/>
      </xdr:nvCxnSpPr>
      <xdr:spPr>
        <a:xfrm flipV="1">
          <a:off x="14401800" y="67388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90932</xdr:rowOff>
    </xdr:from>
    <xdr:to>
      <xdr:col>21</xdr:col>
      <xdr:colOff>0</xdr:colOff>
      <xdr:row>39</xdr:row>
      <xdr:rowOff>144018</xdr:rowOff>
    </xdr:to>
    <xdr:cxnSp macro="">
      <xdr:nvCxnSpPr>
        <xdr:cNvPr id="391" name="直線コネクタ 390"/>
        <xdr:cNvCxnSpPr/>
      </xdr:nvCxnSpPr>
      <xdr:spPr>
        <a:xfrm flipV="1">
          <a:off x="13512800" y="67774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395" name="テキスト ボックス 394"/>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158496</xdr:rowOff>
    </xdr:from>
    <xdr:to>
      <xdr:col>24</xdr:col>
      <xdr:colOff>609600</xdr:colOff>
      <xdr:row>39</xdr:row>
      <xdr:rowOff>88646</xdr:rowOff>
    </xdr:to>
    <xdr:sp macro="" textlink="">
      <xdr:nvSpPr>
        <xdr:cNvPr id="401" name="円/楕円 400"/>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130573</xdr:rowOff>
    </xdr:from>
    <xdr:ext cx="762000" cy="259045"/>
    <xdr:sp macro="" textlink="">
      <xdr:nvSpPr>
        <xdr:cNvPr id="402" name="公債費負担の状況該当値テキスト"/>
        <xdr:cNvSpPr txBox="1"/>
      </xdr:nvSpPr>
      <xdr:spPr>
        <a:xfrm>
          <a:off x="17106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3" name="円/楕円 402"/>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92727</xdr:rowOff>
    </xdr:from>
    <xdr:ext cx="736600" cy="259045"/>
    <xdr:sp macro="" textlink="">
      <xdr:nvSpPr>
        <xdr:cNvPr id="404" name="テキスト ボックス 403"/>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1524</xdr:rowOff>
    </xdr:from>
    <xdr:to>
      <xdr:col>22</xdr:col>
      <xdr:colOff>254000</xdr:colOff>
      <xdr:row>39</xdr:row>
      <xdr:rowOff>103124</xdr:rowOff>
    </xdr:to>
    <xdr:sp macro="" textlink="">
      <xdr:nvSpPr>
        <xdr:cNvPr id="405" name="円/楕円 404"/>
        <xdr:cNvSpPr/>
      </xdr:nvSpPr>
      <xdr:spPr>
        <a:xfrm>
          <a:off x="15240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87901</xdr:rowOff>
    </xdr:from>
    <xdr:ext cx="762000" cy="259045"/>
    <xdr:sp macro="" textlink="">
      <xdr:nvSpPr>
        <xdr:cNvPr id="406" name="テキスト ボックス 405"/>
        <xdr:cNvSpPr txBox="1"/>
      </xdr:nvSpPr>
      <xdr:spPr>
        <a:xfrm>
          <a:off x="149098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40132</xdr:rowOff>
    </xdr:from>
    <xdr:to>
      <xdr:col>21</xdr:col>
      <xdr:colOff>50800</xdr:colOff>
      <xdr:row>39</xdr:row>
      <xdr:rowOff>141732</xdr:rowOff>
    </xdr:to>
    <xdr:sp macro="" textlink="">
      <xdr:nvSpPr>
        <xdr:cNvPr id="407" name="円/楕円 406"/>
        <xdr:cNvSpPr/>
      </xdr:nvSpPr>
      <xdr:spPr>
        <a:xfrm>
          <a:off x="14351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126509</xdr:rowOff>
    </xdr:from>
    <xdr:ext cx="762000" cy="259045"/>
    <xdr:sp macro="" textlink="">
      <xdr:nvSpPr>
        <xdr:cNvPr id="408" name="テキスト ボックス 407"/>
        <xdr:cNvSpPr txBox="1"/>
      </xdr:nvSpPr>
      <xdr:spPr>
        <a:xfrm>
          <a:off x="140208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93218</xdr:rowOff>
    </xdr:from>
    <xdr:to>
      <xdr:col>19</xdr:col>
      <xdr:colOff>533400</xdr:colOff>
      <xdr:row>40</xdr:row>
      <xdr:rowOff>23368</xdr:rowOff>
    </xdr:to>
    <xdr:sp macro="" textlink="">
      <xdr:nvSpPr>
        <xdr:cNvPr id="409" name="円/楕円 408"/>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8145</xdr:rowOff>
    </xdr:from>
    <xdr:ext cx="762000" cy="259045"/>
    <xdr:sp macro="" textlink="">
      <xdr:nvSpPr>
        <xdr:cNvPr id="410" name="テキスト ボックス 409"/>
        <xdr:cNvSpPr txBox="1"/>
      </xdr:nvSpPr>
      <xdr:spPr>
        <a:xfrm>
          <a:off x="13131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年度及び平成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年度の２度の合併による地域格差是正のためのインフラ整備に係る事業債の発行や職員増により、類似団体平均を大きく上回っている。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年度は前年度より</a:t>
          </a:r>
          <a:r>
            <a:rPr kumimoji="1" lang="en-US" altLang="ja-JP" sz="1300">
              <a:solidFill>
                <a:schemeClr val="dk1"/>
              </a:solidFill>
              <a:effectLst/>
              <a:latin typeface="+mn-lt"/>
              <a:ea typeface="+mn-ea"/>
              <a:cs typeface="+mn-cs"/>
            </a:rPr>
            <a:t>4.2</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増加してい</a:t>
          </a:r>
          <a:r>
            <a:rPr kumimoji="1" lang="ja-JP" altLang="ja-JP" sz="1300">
              <a:solidFill>
                <a:schemeClr val="dk1"/>
              </a:solidFill>
              <a:effectLst/>
              <a:latin typeface="+mn-lt"/>
              <a:ea typeface="+mn-ea"/>
              <a:cs typeface="+mn-cs"/>
            </a:rPr>
            <a:t>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土地開発公社の用地取得に伴う、債務負担行為に基づく支出予定額の増加などにより、分子である将来負担額が増加したこと、普通交付税や臨時財政対策債の減少などにより、分母である標準財政規模が減少したことによるもので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17247</xdr:rowOff>
    </xdr:from>
    <xdr:to>
      <xdr:col>24</xdr:col>
      <xdr:colOff>558800</xdr:colOff>
      <xdr:row>16</xdr:row>
      <xdr:rowOff>37516</xdr:rowOff>
    </xdr:to>
    <xdr:cxnSp macro="">
      <xdr:nvCxnSpPr>
        <xdr:cNvPr id="442" name="直線コネクタ 441"/>
        <xdr:cNvCxnSpPr/>
      </xdr:nvCxnSpPr>
      <xdr:spPr>
        <a:xfrm>
          <a:off x="16179800" y="2760447"/>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17247</xdr:rowOff>
    </xdr:from>
    <xdr:to>
      <xdr:col>23</xdr:col>
      <xdr:colOff>406400</xdr:colOff>
      <xdr:row>16</xdr:row>
      <xdr:rowOff>66954</xdr:rowOff>
    </xdr:to>
    <xdr:cxnSp macro="">
      <xdr:nvCxnSpPr>
        <xdr:cNvPr id="445" name="直線コネクタ 444"/>
        <xdr:cNvCxnSpPr/>
      </xdr:nvCxnSpPr>
      <xdr:spPr>
        <a:xfrm flipV="1">
          <a:off x="15290800" y="2760447"/>
          <a:ext cx="889000" cy="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66954</xdr:rowOff>
    </xdr:from>
    <xdr:to>
      <xdr:col>22</xdr:col>
      <xdr:colOff>203200</xdr:colOff>
      <xdr:row>17</xdr:row>
      <xdr:rowOff>40284</xdr:rowOff>
    </xdr:to>
    <xdr:cxnSp macro="">
      <xdr:nvCxnSpPr>
        <xdr:cNvPr id="448" name="直線コネクタ 447"/>
        <xdr:cNvCxnSpPr/>
      </xdr:nvCxnSpPr>
      <xdr:spPr>
        <a:xfrm flipV="1">
          <a:off x="14401800" y="281015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40284</xdr:rowOff>
    </xdr:from>
    <xdr:to>
      <xdr:col>21</xdr:col>
      <xdr:colOff>0</xdr:colOff>
      <xdr:row>17</xdr:row>
      <xdr:rowOff>73584</xdr:rowOff>
    </xdr:to>
    <xdr:cxnSp macro="">
      <xdr:nvCxnSpPr>
        <xdr:cNvPr id="451" name="直線コネクタ 450"/>
        <xdr:cNvCxnSpPr/>
      </xdr:nvCxnSpPr>
      <xdr:spPr>
        <a:xfrm flipV="1">
          <a:off x="13512800" y="2954934"/>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4" name="フローチャート : 判断 453"/>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5" name="テキスト ボックス 454"/>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158166</xdr:rowOff>
    </xdr:from>
    <xdr:to>
      <xdr:col>24</xdr:col>
      <xdr:colOff>609600</xdr:colOff>
      <xdr:row>16</xdr:row>
      <xdr:rowOff>88316</xdr:rowOff>
    </xdr:to>
    <xdr:sp macro="" textlink="">
      <xdr:nvSpPr>
        <xdr:cNvPr id="461" name="円/楕円 460"/>
        <xdr:cNvSpPr/>
      </xdr:nvSpPr>
      <xdr:spPr>
        <a:xfrm>
          <a:off x="16967200" y="27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130243</xdr:rowOff>
    </xdr:from>
    <xdr:ext cx="762000" cy="259045"/>
    <xdr:sp macro="" textlink="">
      <xdr:nvSpPr>
        <xdr:cNvPr id="462" name="将来負担の状況該当値テキスト"/>
        <xdr:cNvSpPr txBox="1"/>
      </xdr:nvSpPr>
      <xdr:spPr>
        <a:xfrm>
          <a:off x="17106900" y="27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137897</xdr:rowOff>
    </xdr:from>
    <xdr:to>
      <xdr:col>23</xdr:col>
      <xdr:colOff>457200</xdr:colOff>
      <xdr:row>16</xdr:row>
      <xdr:rowOff>68047</xdr:rowOff>
    </xdr:to>
    <xdr:sp macro="" textlink="">
      <xdr:nvSpPr>
        <xdr:cNvPr id="463" name="円/楕円 462"/>
        <xdr:cNvSpPr/>
      </xdr:nvSpPr>
      <xdr:spPr>
        <a:xfrm>
          <a:off x="16129000" y="27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52824</xdr:rowOff>
    </xdr:from>
    <xdr:ext cx="736600" cy="259045"/>
    <xdr:sp macro="" textlink="">
      <xdr:nvSpPr>
        <xdr:cNvPr id="464" name="テキスト ボックス 463"/>
        <xdr:cNvSpPr txBox="1"/>
      </xdr:nvSpPr>
      <xdr:spPr>
        <a:xfrm>
          <a:off x="15798800" y="279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16154</xdr:rowOff>
    </xdr:from>
    <xdr:to>
      <xdr:col>22</xdr:col>
      <xdr:colOff>254000</xdr:colOff>
      <xdr:row>16</xdr:row>
      <xdr:rowOff>117754</xdr:rowOff>
    </xdr:to>
    <xdr:sp macro="" textlink="">
      <xdr:nvSpPr>
        <xdr:cNvPr id="465" name="円/楕円 464"/>
        <xdr:cNvSpPr/>
      </xdr:nvSpPr>
      <xdr:spPr>
        <a:xfrm>
          <a:off x="15240000" y="27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102531</xdr:rowOff>
    </xdr:from>
    <xdr:ext cx="762000" cy="259045"/>
    <xdr:sp macro="" textlink="">
      <xdr:nvSpPr>
        <xdr:cNvPr id="466" name="テキスト ボックス 465"/>
        <xdr:cNvSpPr txBox="1"/>
      </xdr:nvSpPr>
      <xdr:spPr>
        <a:xfrm>
          <a:off x="14909800" y="28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160934</xdr:rowOff>
    </xdr:from>
    <xdr:to>
      <xdr:col>21</xdr:col>
      <xdr:colOff>50800</xdr:colOff>
      <xdr:row>17</xdr:row>
      <xdr:rowOff>91084</xdr:rowOff>
    </xdr:to>
    <xdr:sp macro="" textlink="">
      <xdr:nvSpPr>
        <xdr:cNvPr id="467" name="円/楕円 466"/>
        <xdr:cNvSpPr/>
      </xdr:nvSpPr>
      <xdr:spPr>
        <a:xfrm>
          <a:off x="14351000" y="290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75861</xdr:rowOff>
    </xdr:from>
    <xdr:ext cx="762000" cy="259045"/>
    <xdr:sp macro="" textlink="">
      <xdr:nvSpPr>
        <xdr:cNvPr id="468" name="テキスト ボックス 467"/>
        <xdr:cNvSpPr txBox="1"/>
      </xdr:nvSpPr>
      <xdr:spPr>
        <a:xfrm>
          <a:off x="14020800" y="29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22784</xdr:rowOff>
    </xdr:from>
    <xdr:to>
      <xdr:col>19</xdr:col>
      <xdr:colOff>533400</xdr:colOff>
      <xdr:row>17</xdr:row>
      <xdr:rowOff>124384</xdr:rowOff>
    </xdr:to>
    <xdr:sp macro="" textlink="">
      <xdr:nvSpPr>
        <xdr:cNvPr id="469" name="円/楕円 468"/>
        <xdr:cNvSpPr/>
      </xdr:nvSpPr>
      <xdr:spPr>
        <a:xfrm>
          <a:off x="13462000" y="29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109161</xdr:rowOff>
    </xdr:from>
    <xdr:ext cx="762000" cy="259045"/>
    <xdr:sp macro="" textlink="">
      <xdr:nvSpPr>
        <xdr:cNvPr id="470" name="テキスト ボックス 469"/>
        <xdr:cNvSpPr txBox="1"/>
      </xdr:nvSpPr>
      <xdr:spPr>
        <a:xfrm>
          <a:off x="13131800" y="302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117,312
116,344
489.48
46,419,485
45,875,905
417,234
27,201,903
56,619,216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年度退職手当支給率の引き下げにより退職手当組合負担金が減少した一方で、特例として実施した給与減額措置の終了</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人事院の給与改定の勧告に準じた給料表の改正及び勤勉手当の支給割合の引上げを行ったことにより増額となり、</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全国平均、</a:t>
          </a:r>
          <a:r>
            <a:rPr kumimoji="1" lang="ja-JP" altLang="ja-JP" sz="1300">
              <a:solidFill>
                <a:schemeClr val="dk1"/>
              </a:solidFill>
              <a:effectLst/>
              <a:latin typeface="+mn-lt"/>
              <a:ea typeface="+mn-ea"/>
              <a:cs typeface="+mn-cs"/>
            </a:rPr>
            <a:t>類似団体平均を上回っている。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今後も引き続き、定員</a:t>
          </a:r>
          <a:r>
            <a:rPr kumimoji="1" lang="ja-JP" altLang="en-US" sz="1300">
              <a:solidFill>
                <a:schemeClr val="dk1"/>
              </a:solidFill>
              <a:effectLst/>
              <a:latin typeface="+mn-lt"/>
              <a:ea typeface="+mn-ea"/>
              <a:cs typeface="+mn-cs"/>
            </a:rPr>
            <a:t>数</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最適化による</a:t>
          </a:r>
          <a:r>
            <a:rPr kumimoji="1" lang="ja-JP" altLang="ja-JP" sz="1300">
              <a:solidFill>
                <a:schemeClr val="dk1"/>
              </a:solidFill>
              <a:effectLst/>
              <a:latin typeface="+mn-lt"/>
              <a:ea typeface="+mn-ea"/>
              <a:cs typeface="+mn-cs"/>
            </a:rPr>
            <a:t>人件費の抑制に努める。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73660</xdr:rowOff>
    </xdr:to>
    <xdr:cxnSp macro="">
      <xdr:nvCxnSpPr>
        <xdr:cNvPr id="64" name="直線コネクタ 63"/>
        <xdr:cNvCxnSpPr/>
      </xdr:nvCxnSpPr>
      <xdr:spPr>
        <a:xfrm>
          <a:off x="3987800" y="6520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81280</xdr:rowOff>
    </xdr:to>
    <xdr:cxnSp macro="">
      <xdr:nvCxnSpPr>
        <xdr:cNvPr id="67" name="直線コネクタ 66"/>
        <xdr:cNvCxnSpPr/>
      </xdr:nvCxnSpPr>
      <xdr:spPr>
        <a:xfrm flipV="1">
          <a:off x="3098800" y="652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165100</xdr:rowOff>
    </xdr:to>
    <xdr:cxnSp macro="">
      <xdr:nvCxnSpPr>
        <xdr:cNvPr id="70" name="直線コネクタ 69"/>
        <xdr:cNvCxnSpPr/>
      </xdr:nvCxnSpPr>
      <xdr:spPr>
        <a:xfrm flipV="1">
          <a:off x="2209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38</xdr:row>
      <xdr:rowOff>165100</xdr:rowOff>
    </xdr:to>
    <xdr:cxnSp macro="">
      <xdr:nvCxnSpPr>
        <xdr:cNvPr id="73" name="直線コネクタ 72"/>
        <xdr:cNvCxnSpPr/>
      </xdr:nvCxnSpPr>
      <xdr:spPr>
        <a:xfrm>
          <a:off x="13208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77" name="テキスト ボックス 76"/>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3" name="円/楕円 82"/>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4"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5" name="円/楕円 84"/>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6" name="テキスト ボックス 85"/>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7" name="円/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89" name="円/楕円 88"/>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0" name="テキスト ボックス 89"/>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1" name="円/楕円 90"/>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2" name="テキスト ボックス 91"/>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内部管理経費の削減に努めているが、</a:t>
          </a:r>
          <a:r>
            <a:rPr kumimoji="1" lang="ja-JP" altLang="en-US" sz="1300">
              <a:solidFill>
                <a:schemeClr val="dk1"/>
              </a:solidFill>
              <a:effectLst/>
              <a:latin typeface="+mn-lt"/>
              <a:ea typeface="+mn-ea"/>
              <a:cs typeface="+mn-cs"/>
            </a:rPr>
            <a:t>予防接種経費や、塵芥処理場の維持管理経費</a:t>
          </a:r>
          <a:r>
            <a:rPr kumimoji="1" lang="ja-JP" altLang="ja-JP" sz="1300">
              <a:solidFill>
                <a:schemeClr val="dk1"/>
              </a:solidFill>
              <a:effectLst/>
              <a:latin typeface="+mn-lt"/>
              <a:ea typeface="+mn-ea"/>
              <a:cs typeface="+mn-cs"/>
            </a:rPr>
            <a:t>の増などにより、前年度より</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ポイントの増とな</a:t>
          </a:r>
          <a:r>
            <a:rPr kumimoji="1" lang="ja-JP" altLang="en-US" sz="1300">
              <a:solidFill>
                <a:schemeClr val="dk1"/>
              </a:solidFill>
              <a:effectLst/>
              <a:latin typeface="+mn-lt"/>
              <a:ea typeface="+mn-ea"/>
              <a:cs typeface="+mn-cs"/>
            </a:rPr>
            <a:t>り、全国平均、類似団体平均を上回っている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引き続き、各種施設の内部管理経費の削減、施設の合理的な活用など経常的経費の削減に努める。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168910</xdr:rowOff>
    </xdr:to>
    <xdr:cxnSp macro="">
      <xdr:nvCxnSpPr>
        <xdr:cNvPr id="125" name="直線コネクタ 124"/>
        <xdr:cNvCxnSpPr/>
      </xdr:nvCxnSpPr>
      <xdr:spPr>
        <a:xfrm>
          <a:off x="15671800" y="269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123190</xdr:rowOff>
    </xdr:to>
    <xdr:cxnSp macro="">
      <xdr:nvCxnSpPr>
        <xdr:cNvPr id="128" name="直線コネクタ 127"/>
        <xdr:cNvCxnSpPr/>
      </xdr:nvCxnSpPr>
      <xdr:spPr>
        <a:xfrm>
          <a:off x="14782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123190</xdr:rowOff>
    </xdr:to>
    <xdr:cxnSp macro="">
      <xdr:nvCxnSpPr>
        <xdr:cNvPr id="131" name="直線コネクタ 130"/>
        <xdr:cNvCxnSpPr/>
      </xdr:nvCxnSpPr>
      <xdr:spPr>
        <a:xfrm flipV="1">
          <a:off x="13893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123190</xdr:rowOff>
    </xdr:to>
    <xdr:cxnSp macro="">
      <xdr:nvCxnSpPr>
        <xdr:cNvPr id="134" name="直線コネクタ 133"/>
        <xdr:cNvCxnSpPr/>
      </xdr:nvCxnSpPr>
      <xdr:spPr>
        <a:xfrm>
          <a:off x="13004800" y="264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8" name="テキスト ボックス 137"/>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90187</xdr:rowOff>
    </xdr:from>
    <xdr:ext cx="762000" cy="259045"/>
    <xdr:sp macro="" textlink="">
      <xdr:nvSpPr>
        <xdr:cNvPr id="145" name="物件費該当値テキスト"/>
        <xdr:cNvSpPr txBox="1"/>
      </xdr:nvSpPr>
      <xdr:spPr>
        <a:xfrm>
          <a:off x="16598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6" name="円/楕円 145"/>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47" name="テキスト ボックス 146"/>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8" name="円/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49" name="テキスト ボックス 148"/>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158767</xdr:rowOff>
    </xdr:from>
    <xdr:ext cx="762000" cy="259045"/>
    <xdr:sp macro="" textlink="">
      <xdr:nvSpPr>
        <xdr:cNvPr id="151" name="テキスト ボックス 150"/>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2" name="円/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全国平均、類似団体平均と比較して低い水準にあるが、増加傾向にある。</a:t>
          </a:r>
          <a:endParaRPr lang="ja-JP" altLang="ja-JP" sz="1300">
            <a:effectLst/>
          </a:endParaRPr>
        </a:p>
        <a:p>
          <a:r>
            <a:rPr kumimoji="1" lang="ja-JP" altLang="ja-JP" sz="1300">
              <a:solidFill>
                <a:schemeClr val="dk1"/>
              </a:solidFill>
              <a:effectLst/>
              <a:latin typeface="+mn-lt"/>
              <a:ea typeface="+mn-ea"/>
              <a:cs typeface="+mn-cs"/>
            </a:rPr>
            <a:t>　これは、障害福祉サービスの利用増加による障害福祉費の増や障害児通所支援サービスの利用増加による児童福祉費の増によるものである。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今後も上昇が見込まれるが、適正なサービスの提供を行う必要がある。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20865</xdr:rowOff>
    </xdr:to>
    <xdr:cxnSp macro="">
      <xdr:nvCxnSpPr>
        <xdr:cNvPr id="188" name="直線コネクタ 187"/>
        <xdr:cNvCxnSpPr/>
      </xdr:nvCxnSpPr>
      <xdr:spPr>
        <a:xfrm>
          <a:off x="3987800" y="9450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55</xdr:row>
      <xdr:rowOff>20865</xdr:rowOff>
    </xdr:to>
    <xdr:cxnSp macro="">
      <xdr:nvCxnSpPr>
        <xdr:cNvPr id="191" name="直線コネクタ 190"/>
        <xdr:cNvCxnSpPr/>
      </xdr:nvCxnSpPr>
      <xdr:spPr>
        <a:xfrm>
          <a:off x="3098800" y="9374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116115</xdr:rowOff>
    </xdr:from>
    <xdr:to>
      <xdr:col>4</xdr:col>
      <xdr:colOff>346075</xdr:colOff>
      <xdr:row>54</xdr:row>
      <xdr:rowOff>116115</xdr:rowOff>
    </xdr:to>
    <xdr:cxnSp macro="">
      <xdr:nvCxnSpPr>
        <xdr:cNvPr id="194" name="直線コネクタ 193"/>
        <xdr:cNvCxnSpPr/>
      </xdr:nvCxnSpPr>
      <xdr:spPr>
        <a:xfrm>
          <a:off x="2209800" y="9374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116115</xdr:rowOff>
    </xdr:to>
    <xdr:cxnSp macro="">
      <xdr:nvCxnSpPr>
        <xdr:cNvPr id="197" name="直線コネクタ 196"/>
        <xdr:cNvCxnSpPr/>
      </xdr:nvCxnSpPr>
      <xdr:spPr>
        <a:xfrm>
          <a:off x="1320800" y="9287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7" name="円/楕円 206"/>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8"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9" name="円/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1" name="円/楕円 210"/>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2" name="テキスト ボックス 211"/>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3" name="円/楕円 212"/>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4" name="テキスト ボックス 213"/>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5" name="円/楕円 214"/>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6" name="テキスト ボックス 215"/>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全国平均、類似団体平均と比較して高い水準にある。これは、主に公共下水道の普及率が低く、公共下水道事業への基準内繰出金が</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年度は前年度より減額となっているものの、他団体よりも高い水準と</a:t>
          </a:r>
          <a:r>
            <a:rPr kumimoji="1" lang="ja-JP" altLang="ja-JP" sz="1300">
              <a:solidFill>
                <a:schemeClr val="dk1"/>
              </a:solidFill>
              <a:effectLst/>
              <a:latin typeface="+mn-lt"/>
              <a:ea typeface="+mn-ea"/>
              <a:cs typeface="+mn-cs"/>
            </a:rPr>
            <a:t>なっていることが要因である。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中期経営計画を着実に推進し、公共下水道経営の健全化を図るよう努める。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6350</xdr:rowOff>
    </xdr:to>
    <xdr:cxnSp macro="">
      <xdr:nvCxnSpPr>
        <xdr:cNvPr id="249" name="直線コネクタ 248"/>
        <xdr:cNvCxnSpPr/>
      </xdr:nvCxnSpPr>
      <xdr:spPr>
        <a:xfrm>
          <a:off x="15671800" y="1010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114300</xdr:rowOff>
    </xdr:from>
    <xdr:to>
      <xdr:col>22</xdr:col>
      <xdr:colOff>565150</xdr:colOff>
      <xdr:row>58</xdr:row>
      <xdr:rowOff>165100</xdr:rowOff>
    </xdr:to>
    <xdr:cxnSp macro="">
      <xdr:nvCxnSpPr>
        <xdr:cNvPr id="252" name="直線コネクタ 251"/>
        <xdr:cNvCxnSpPr/>
      </xdr:nvCxnSpPr>
      <xdr:spPr>
        <a:xfrm>
          <a:off x="14782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101600</xdr:rowOff>
    </xdr:from>
    <xdr:to>
      <xdr:col>21</xdr:col>
      <xdr:colOff>361950</xdr:colOff>
      <xdr:row>58</xdr:row>
      <xdr:rowOff>114300</xdr:rowOff>
    </xdr:to>
    <xdr:cxnSp macro="">
      <xdr:nvCxnSpPr>
        <xdr:cNvPr id="255" name="直線コネクタ 254"/>
        <xdr:cNvCxnSpPr/>
      </xdr:nvCxnSpPr>
      <xdr:spPr>
        <a:xfrm>
          <a:off x="13893800" y="1004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101600</xdr:rowOff>
    </xdr:to>
    <xdr:cxnSp macro="">
      <xdr:nvCxnSpPr>
        <xdr:cNvPr id="258" name="直線コネクタ 257"/>
        <xdr:cNvCxnSpPr/>
      </xdr:nvCxnSpPr>
      <xdr:spPr>
        <a:xfrm>
          <a:off x="13004800" y="9956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2" name="テキスト ボックス 261"/>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127000</xdr:rowOff>
    </xdr:from>
    <xdr:to>
      <xdr:col>24</xdr:col>
      <xdr:colOff>82550</xdr:colOff>
      <xdr:row>59</xdr:row>
      <xdr:rowOff>57150</xdr:rowOff>
    </xdr:to>
    <xdr:sp macro="" textlink="">
      <xdr:nvSpPr>
        <xdr:cNvPr id="268" name="円/楕円 267"/>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99077</xdr:rowOff>
    </xdr:from>
    <xdr:ext cx="762000" cy="259045"/>
    <xdr:sp macro="" textlink="">
      <xdr:nvSpPr>
        <xdr:cNvPr id="269" name="その他該当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0" name="円/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63500</xdr:rowOff>
    </xdr:from>
    <xdr:to>
      <xdr:col>21</xdr:col>
      <xdr:colOff>412750</xdr:colOff>
      <xdr:row>58</xdr:row>
      <xdr:rowOff>165100</xdr:rowOff>
    </xdr:to>
    <xdr:sp macro="" textlink="">
      <xdr:nvSpPr>
        <xdr:cNvPr id="272" name="円/楕円 271"/>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149877</xdr:rowOff>
    </xdr:from>
    <xdr:ext cx="762000" cy="259045"/>
    <xdr:sp macro="" textlink="">
      <xdr:nvSpPr>
        <xdr:cNvPr id="273" name="テキスト ボックス 272"/>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50800</xdr:rowOff>
    </xdr:from>
    <xdr:to>
      <xdr:col>20</xdr:col>
      <xdr:colOff>209550</xdr:colOff>
      <xdr:row>58</xdr:row>
      <xdr:rowOff>152400</xdr:rowOff>
    </xdr:to>
    <xdr:sp macro="" textlink="">
      <xdr:nvSpPr>
        <xdr:cNvPr id="274" name="円/楕円 273"/>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137177</xdr:rowOff>
    </xdr:from>
    <xdr:ext cx="762000" cy="259045"/>
    <xdr:sp macro="" textlink="">
      <xdr:nvSpPr>
        <xdr:cNvPr id="275" name="テキスト ボックス 274"/>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6" name="円/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7" name="テキスト ボックス 27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全国平均、類似団体平均と比較して低い水準にある。これは、平成１９年度に補助金、負担金の見直しを行い、低い水準を維持していることによるものである。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今後も補助金の適正な執行を推進するよう努める。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81280</xdr:rowOff>
    </xdr:to>
    <xdr:cxnSp macro="">
      <xdr:nvCxnSpPr>
        <xdr:cNvPr id="309" name="直線コネクタ 308"/>
        <xdr:cNvCxnSpPr/>
      </xdr:nvCxnSpPr>
      <xdr:spPr>
        <a:xfrm>
          <a:off x="15671800" y="5910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81280</xdr:rowOff>
    </xdr:to>
    <xdr:cxnSp macro="">
      <xdr:nvCxnSpPr>
        <xdr:cNvPr id="312" name="直線コネクタ 311"/>
        <xdr:cNvCxnSpPr/>
      </xdr:nvCxnSpPr>
      <xdr:spPr>
        <a:xfrm>
          <a:off x="14782800" y="591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81280</xdr:rowOff>
    </xdr:to>
    <xdr:cxnSp macro="">
      <xdr:nvCxnSpPr>
        <xdr:cNvPr id="315" name="直線コネクタ 314"/>
        <xdr:cNvCxnSpPr/>
      </xdr:nvCxnSpPr>
      <xdr:spPr>
        <a:xfrm>
          <a:off x="13893800" y="591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66040</xdr:rowOff>
    </xdr:from>
    <xdr:to>
      <xdr:col>20</xdr:col>
      <xdr:colOff>158750</xdr:colOff>
      <xdr:row>34</xdr:row>
      <xdr:rowOff>81280</xdr:rowOff>
    </xdr:to>
    <xdr:cxnSp macro="">
      <xdr:nvCxnSpPr>
        <xdr:cNvPr id="318" name="直線コネクタ 317"/>
        <xdr:cNvCxnSpPr/>
      </xdr:nvCxnSpPr>
      <xdr:spPr>
        <a:xfrm>
          <a:off x="13004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2" name="テキスト ボックス 32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8" name="円/楕円 327"/>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47007</xdr:rowOff>
    </xdr:from>
    <xdr:ext cx="762000" cy="259045"/>
    <xdr:sp macro="" textlink="">
      <xdr:nvSpPr>
        <xdr:cNvPr id="329"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30" name="円/楕円 329"/>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31" name="テキスト ボックス 330"/>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30480</xdr:rowOff>
    </xdr:from>
    <xdr:to>
      <xdr:col>21</xdr:col>
      <xdr:colOff>412750</xdr:colOff>
      <xdr:row>34</xdr:row>
      <xdr:rowOff>132080</xdr:rowOff>
    </xdr:to>
    <xdr:sp macro="" textlink="">
      <xdr:nvSpPr>
        <xdr:cNvPr id="332" name="円/楕円 331"/>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142257</xdr:rowOff>
    </xdr:from>
    <xdr:ext cx="762000" cy="259045"/>
    <xdr:sp macro="" textlink="">
      <xdr:nvSpPr>
        <xdr:cNvPr id="333" name="テキスト ボックス 332"/>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4" name="円/楕円 333"/>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5" name="テキスト ボックス 334"/>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xdr:rowOff>
    </xdr:from>
    <xdr:to>
      <xdr:col>19</xdr:col>
      <xdr:colOff>6350</xdr:colOff>
      <xdr:row>34</xdr:row>
      <xdr:rowOff>116840</xdr:rowOff>
    </xdr:to>
    <xdr:sp macro="" textlink="">
      <xdr:nvSpPr>
        <xdr:cNvPr id="336" name="円/楕円 335"/>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127017</xdr:rowOff>
    </xdr:from>
    <xdr:ext cx="762000" cy="259045"/>
    <xdr:sp macro="" textlink="">
      <xdr:nvSpPr>
        <xdr:cNvPr id="337" name="テキスト ボックス 33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合併前の大型事業に係る償還の終了などにより、長期債元利償還金が減少したことから</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全国平均、類似団体平均と比較すると高い水準にあり、</a:t>
          </a:r>
          <a:r>
            <a:rPr kumimoji="1" lang="ja-JP" altLang="ja-JP" sz="1300">
              <a:solidFill>
                <a:schemeClr val="dk1"/>
              </a:solidFill>
              <a:effectLst/>
              <a:latin typeface="+mn-lt"/>
              <a:ea typeface="+mn-ea"/>
              <a:cs typeface="+mn-cs"/>
            </a:rPr>
            <a:t>引き続き、投資的事業の調整を行い、将来世代へ過度な負担を残さないよう事業債の発行抑制に努める。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88137</xdr:rowOff>
    </xdr:to>
    <xdr:cxnSp macro="">
      <xdr:nvCxnSpPr>
        <xdr:cNvPr id="367" name="直線コネクタ 366"/>
        <xdr:cNvCxnSpPr/>
      </xdr:nvCxnSpPr>
      <xdr:spPr>
        <a:xfrm flipV="1">
          <a:off x="3987800" y="136144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74422</xdr:rowOff>
    </xdr:from>
    <xdr:to>
      <xdr:col>5</xdr:col>
      <xdr:colOff>549275</xdr:colOff>
      <xdr:row>79</xdr:row>
      <xdr:rowOff>88137</xdr:rowOff>
    </xdr:to>
    <xdr:cxnSp macro="">
      <xdr:nvCxnSpPr>
        <xdr:cNvPr id="370" name="直線コネクタ 369"/>
        <xdr:cNvCxnSpPr/>
      </xdr:nvCxnSpPr>
      <xdr:spPr>
        <a:xfrm>
          <a:off x="3098800" y="136189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74422</xdr:rowOff>
    </xdr:to>
    <xdr:cxnSp macro="">
      <xdr:nvCxnSpPr>
        <xdr:cNvPr id="373" name="直線コネクタ 372"/>
        <xdr:cNvCxnSpPr/>
      </xdr:nvCxnSpPr>
      <xdr:spPr>
        <a:xfrm>
          <a:off x="2209800" y="13586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42418</xdr:rowOff>
    </xdr:to>
    <xdr:cxnSp macro="">
      <xdr:nvCxnSpPr>
        <xdr:cNvPr id="376" name="直線コネクタ 375"/>
        <xdr:cNvCxnSpPr/>
      </xdr:nvCxnSpPr>
      <xdr:spPr>
        <a:xfrm>
          <a:off x="1320800" y="13545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86" name="円/楕円 385"/>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162577</xdr:rowOff>
    </xdr:from>
    <xdr:ext cx="762000" cy="259045"/>
    <xdr:sp macro="" textlink="">
      <xdr:nvSpPr>
        <xdr:cNvPr id="387"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37337</xdr:rowOff>
    </xdr:from>
    <xdr:to>
      <xdr:col>5</xdr:col>
      <xdr:colOff>600075</xdr:colOff>
      <xdr:row>79</xdr:row>
      <xdr:rowOff>138937</xdr:rowOff>
    </xdr:to>
    <xdr:sp macro="" textlink="">
      <xdr:nvSpPr>
        <xdr:cNvPr id="388" name="円/楕円 387"/>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123714</xdr:rowOff>
    </xdr:from>
    <xdr:ext cx="736600" cy="259045"/>
    <xdr:sp macro="" textlink="">
      <xdr:nvSpPr>
        <xdr:cNvPr id="389" name="テキスト ボックス 388"/>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23622</xdr:rowOff>
    </xdr:from>
    <xdr:to>
      <xdr:col>4</xdr:col>
      <xdr:colOff>396875</xdr:colOff>
      <xdr:row>79</xdr:row>
      <xdr:rowOff>125222</xdr:rowOff>
    </xdr:to>
    <xdr:sp macro="" textlink="">
      <xdr:nvSpPr>
        <xdr:cNvPr id="390" name="円/楕円 389"/>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109999</xdr:rowOff>
    </xdr:from>
    <xdr:ext cx="762000" cy="259045"/>
    <xdr:sp macro="" textlink="">
      <xdr:nvSpPr>
        <xdr:cNvPr id="391" name="テキスト ボックス 390"/>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163068</xdr:rowOff>
    </xdr:from>
    <xdr:to>
      <xdr:col>3</xdr:col>
      <xdr:colOff>193675</xdr:colOff>
      <xdr:row>79</xdr:row>
      <xdr:rowOff>93218</xdr:rowOff>
    </xdr:to>
    <xdr:sp macro="" textlink="">
      <xdr:nvSpPr>
        <xdr:cNvPr id="392" name="円/楕円 391"/>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77995</xdr:rowOff>
    </xdr:from>
    <xdr:ext cx="762000" cy="259045"/>
    <xdr:sp macro="" textlink="">
      <xdr:nvSpPr>
        <xdr:cNvPr id="393" name="テキスト ボックス 392"/>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4" name="円/楕円 393"/>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5" name="テキスト ボックス 394"/>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分母である経常一般財源</a:t>
          </a:r>
          <a:r>
            <a:rPr kumimoji="1" lang="ja-JP" altLang="en-US" sz="1300">
              <a:solidFill>
                <a:schemeClr val="dk1"/>
              </a:solidFill>
              <a:effectLst/>
              <a:latin typeface="+mn-lt"/>
              <a:ea typeface="+mn-ea"/>
              <a:cs typeface="+mn-cs"/>
            </a:rPr>
            <a:t>は前年度とほぼ同額であったが</a:t>
          </a:r>
          <a:r>
            <a:rPr kumimoji="1" lang="ja-JP" altLang="ja-JP" sz="1300">
              <a:solidFill>
                <a:schemeClr val="dk1"/>
              </a:solidFill>
              <a:effectLst/>
              <a:latin typeface="+mn-lt"/>
              <a:ea typeface="+mn-ea"/>
              <a:cs typeface="+mn-cs"/>
            </a:rPr>
            <a:t>、分子である公債費を除く経常経費充当一般財源が増加したため、前年度より</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ポイントの増となった。</a:t>
          </a:r>
          <a:endParaRPr lang="ja-JP" altLang="ja-JP" sz="1300">
            <a:effectLst/>
          </a:endParaRPr>
        </a:p>
        <a:p>
          <a:r>
            <a:rPr kumimoji="1" lang="ja-JP" altLang="ja-JP" sz="1300">
              <a:solidFill>
                <a:schemeClr val="dk1"/>
              </a:solidFill>
              <a:effectLst/>
              <a:latin typeface="+mn-lt"/>
              <a:ea typeface="+mn-ea"/>
              <a:cs typeface="+mn-cs"/>
            </a:rPr>
            <a:t>　今後も社会保障関係費の増加による扶助費や、施設の老朽化による維持補修費の増加などが見込まれるため、引き続き、財政健全化に向け、定員</a:t>
          </a:r>
          <a:r>
            <a:rPr kumimoji="1" lang="ja-JP" altLang="en-US" sz="1300">
              <a:solidFill>
                <a:schemeClr val="dk1"/>
              </a:solidFill>
              <a:effectLst/>
              <a:latin typeface="+mn-lt"/>
              <a:ea typeface="+mn-ea"/>
              <a:cs typeface="+mn-cs"/>
            </a:rPr>
            <a:t>数</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最適化</a:t>
          </a:r>
          <a:r>
            <a:rPr kumimoji="1" lang="ja-JP" altLang="ja-JP" sz="1300">
              <a:solidFill>
                <a:schemeClr val="dk1"/>
              </a:solidFill>
              <a:effectLst/>
              <a:latin typeface="+mn-lt"/>
              <a:ea typeface="+mn-ea"/>
              <a:cs typeface="+mn-cs"/>
            </a:rPr>
            <a:t>による人件費の抑制や、各種施設の効率的な活用、事業の見直しなどに取り組む。</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51563</xdr:rowOff>
    </xdr:to>
    <xdr:cxnSp macro="">
      <xdr:nvCxnSpPr>
        <xdr:cNvPr id="426" name="直線コネクタ 425"/>
        <xdr:cNvCxnSpPr/>
      </xdr:nvCxnSpPr>
      <xdr:spPr>
        <a:xfrm>
          <a:off x="15671800" y="1318006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136144</xdr:rowOff>
    </xdr:from>
    <xdr:to>
      <xdr:col>22</xdr:col>
      <xdr:colOff>565150</xdr:colOff>
      <xdr:row>76</xdr:row>
      <xdr:rowOff>149861</xdr:rowOff>
    </xdr:to>
    <xdr:cxnSp macro="">
      <xdr:nvCxnSpPr>
        <xdr:cNvPr id="429" name="直線コネクタ 428"/>
        <xdr:cNvCxnSpPr/>
      </xdr:nvCxnSpPr>
      <xdr:spPr>
        <a:xfrm>
          <a:off x="14782800" y="13166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77</xdr:row>
      <xdr:rowOff>19558</xdr:rowOff>
    </xdr:to>
    <xdr:cxnSp macro="">
      <xdr:nvCxnSpPr>
        <xdr:cNvPr id="432" name="直線コネクタ 431"/>
        <xdr:cNvCxnSpPr/>
      </xdr:nvCxnSpPr>
      <xdr:spPr>
        <a:xfrm flipV="1">
          <a:off x="13893800" y="13166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85852</xdr:rowOff>
    </xdr:from>
    <xdr:to>
      <xdr:col>20</xdr:col>
      <xdr:colOff>158750</xdr:colOff>
      <xdr:row>77</xdr:row>
      <xdr:rowOff>19558</xdr:rowOff>
    </xdr:to>
    <xdr:cxnSp macro="">
      <xdr:nvCxnSpPr>
        <xdr:cNvPr id="435" name="直線コネクタ 434"/>
        <xdr:cNvCxnSpPr/>
      </xdr:nvCxnSpPr>
      <xdr:spPr>
        <a:xfrm>
          <a:off x="13004800" y="131160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39" name="テキスト ボックス 43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5" name="円/楕円 444"/>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46"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7" name="円/楕円 446"/>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48" name="テキスト ボックス 447"/>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85344</xdr:rowOff>
    </xdr:from>
    <xdr:to>
      <xdr:col>21</xdr:col>
      <xdr:colOff>412750</xdr:colOff>
      <xdr:row>77</xdr:row>
      <xdr:rowOff>15494</xdr:rowOff>
    </xdr:to>
    <xdr:sp macro="" textlink="">
      <xdr:nvSpPr>
        <xdr:cNvPr id="449" name="円/楕円 448"/>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50" name="テキスト ボックス 449"/>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51" name="円/楕円 450"/>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55135</xdr:rowOff>
    </xdr:from>
    <xdr:ext cx="762000" cy="259045"/>
    <xdr:sp macro="" textlink="">
      <xdr:nvSpPr>
        <xdr:cNvPr id="452" name="テキスト ボックス 451"/>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53" name="円/楕円 452"/>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146829</xdr:rowOff>
    </xdr:from>
    <xdr:ext cx="762000" cy="259045"/>
    <xdr:sp macro="" textlink="">
      <xdr:nvSpPr>
        <xdr:cNvPr id="454" name="テキスト ボックス 453"/>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広島県廿日市市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77993</xdr:rowOff>
    </xdr:from>
    <xdr:to>
      <xdr:col>4</xdr:col>
      <xdr:colOff>1117600</xdr:colOff>
      <xdr:row>14</xdr:row>
      <xdr:rowOff>26786</xdr:rowOff>
    </xdr:to>
    <xdr:cxnSp macro="">
      <xdr:nvCxnSpPr>
        <xdr:cNvPr id="52" name="直線コネクタ 51"/>
        <xdr:cNvCxnSpPr/>
      </xdr:nvCxnSpPr>
      <xdr:spPr bwMode="auto">
        <a:xfrm flipV="1">
          <a:off x="5003800" y="2354468"/>
          <a:ext cx="647700" cy="120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136416</xdr:rowOff>
    </xdr:from>
    <xdr:to>
      <xdr:col>4</xdr:col>
      <xdr:colOff>469900</xdr:colOff>
      <xdr:row>14</xdr:row>
      <xdr:rowOff>26786</xdr:rowOff>
    </xdr:to>
    <xdr:cxnSp macro="">
      <xdr:nvCxnSpPr>
        <xdr:cNvPr id="55" name="直線コネクタ 54"/>
        <xdr:cNvCxnSpPr/>
      </xdr:nvCxnSpPr>
      <xdr:spPr bwMode="auto">
        <a:xfrm>
          <a:off x="4305300" y="2412891"/>
          <a:ext cx="698500" cy="6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86647</xdr:rowOff>
    </xdr:from>
    <xdr:to>
      <xdr:col>3</xdr:col>
      <xdr:colOff>904875</xdr:colOff>
      <xdr:row>13</xdr:row>
      <xdr:rowOff>136416</xdr:rowOff>
    </xdr:to>
    <xdr:cxnSp macro="">
      <xdr:nvCxnSpPr>
        <xdr:cNvPr id="58" name="直線コネクタ 57"/>
        <xdr:cNvCxnSpPr/>
      </xdr:nvCxnSpPr>
      <xdr:spPr bwMode="auto">
        <a:xfrm>
          <a:off x="3606800" y="2363122"/>
          <a:ext cx="698500" cy="49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86647</xdr:rowOff>
    </xdr:from>
    <xdr:to>
      <xdr:col>3</xdr:col>
      <xdr:colOff>206375</xdr:colOff>
      <xdr:row>13</xdr:row>
      <xdr:rowOff>133902</xdr:rowOff>
    </xdr:to>
    <xdr:cxnSp macro="">
      <xdr:nvCxnSpPr>
        <xdr:cNvPr id="61" name="直線コネクタ 60"/>
        <xdr:cNvCxnSpPr/>
      </xdr:nvCxnSpPr>
      <xdr:spPr bwMode="auto">
        <a:xfrm flipV="1">
          <a:off x="2908300" y="2363122"/>
          <a:ext cx="698500" cy="47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71507</xdr:rowOff>
    </xdr:from>
    <xdr:ext cx="762000" cy="259045"/>
    <xdr:sp macro="" textlink="">
      <xdr:nvSpPr>
        <xdr:cNvPr id="65" name="テキスト ボックス 64"/>
        <xdr:cNvSpPr txBox="1"/>
      </xdr:nvSpPr>
      <xdr:spPr>
        <a:xfrm>
          <a:off x="25273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27193</xdr:rowOff>
    </xdr:from>
    <xdr:to>
      <xdr:col>5</xdr:col>
      <xdr:colOff>34925</xdr:colOff>
      <xdr:row>13</xdr:row>
      <xdr:rowOff>128793</xdr:rowOff>
    </xdr:to>
    <xdr:sp macro="" textlink="">
      <xdr:nvSpPr>
        <xdr:cNvPr id="71" name="円/楕円 70"/>
        <xdr:cNvSpPr/>
      </xdr:nvSpPr>
      <xdr:spPr bwMode="auto">
        <a:xfrm>
          <a:off x="5600700" y="230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43720</xdr:rowOff>
    </xdr:from>
    <xdr:ext cx="762000" cy="259045"/>
    <xdr:sp macro="" textlink="">
      <xdr:nvSpPr>
        <xdr:cNvPr id="72" name="人口1人当たり決算額の推移該当値テキスト130"/>
        <xdr:cNvSpPr txBox="1"/>
      </xdr:nvSpPr>
      <xdr:spPr>
        <a:xfrm>
          <a:off x="5740400" y="21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78,459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147436</xdr:rowOff>
    </xdr:from>
    <xdr:to>
      <xdr:col>4</xdr:col>
      <xdr:colOff>520700</xdr:colOff>
      <xdr:row>14</xdr:row>
      <xdr:rowOff>77586</xdr:rowOff>
    </xdr:to>
    <xdr:sp macro="" textlink="">
      <xdr:nvSpPr>
        <xdr:cNvPr id="73" name="円/楕円 72"/>
        <xdr:cNvSpPr/>
      </xdr:nvSpPr>
      <xdr:spPr bwMode="auto">
        <a:xfrm>
          <a:off x="4953000" y="242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87763</xdr:rowOff>
    </xdr:from>
    <xdr:ext cx="736600" cy="259045"/>
    <xdr:sp macro="" textlink="">
      <xdr:nvSpPr>
        <xdr:cNvPr id="74" name="テキスト ボックス 73"/>
        <xdr:cNvSpPr txBox="1"/>
      </xdr:nvSpPr>
      <xdr:spPr>
        <a:xfrm>
          <a:off x="4622800" y="219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74,777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85616</xdr:rowOff>
    </xdr:from>
    <xdr:to>
      <xdr:col>3</xdr:col>
      <xdr:colOff>955675</xdr:colOff>
      <xdr:row>14</xdr:row>
      <xdr:rowOff>15766</xdr:rowOff>
    </xdr:to>
    <xdr:sp macro="" textlink="">
      <xdr:nvSpPr>
        <xdr:cNvPr id="75" name="円/楕円 74"/>
        <xdr:cNvSpPr/>
      </xdr:nvSpPr>
      <xdr:spPr bwMode="auto">
        <a:xfrm>
          <a:off x="4254500" y="236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25943</xdr:rowOff>
    </xdr:from>
    <xdr:ext cx="762000" cy="259045"/>
    <xdr:sp macro="" textlink="">
      <xdr:nvSpPr>
        <xdr:cNvPr id="76" name="テキスト ボックス 75"/>
        <xdr:cNvSpPr txBox="1"/>
      </xdr:nvSpPr>
      <xdr:spPr>
        <a:xfrm>
          <a:off x="3924300" y="213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76,670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35847</xdr:rowOff>
    </xdr:from>
    <xdr:to>
      <xdr:col>3</xdr:col>
      <xdr:colOff>257175</xdr:colOff>
      <xdr:row>13</xdr:row>
      <xdr:rowOff>137447</xdr:rowOff>
    </xdr:to>
    <xdr:sp macro="" textlink="">
      <xdr:nvSpPr>
        <xdr:cNvPr id="77" name="円/楕円 76"/>
        <xdr:cNvSpPr/>
      </xdr:nvSpPr>
      <xdr:spPr bwMode="auto">
        <a:xfrm>
          <a:off x="3556000" y="231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147624</xdr:rowOff>
    </xdr:from>
    <xdr:ext cx="762000" cy="259045"/>
    <xdr:sp macro="" textlink="">
      <xdr:nvSpPr>
        <xdr:cNvPr id="78" name="テキスト ボックス 77"/>
        <xdr:cNvSpPr txBox="1"/>
      </xdr:nvSpPr>
      <xdr:spPr>
        <a:xfrm>
          <a:off x="3225800" y="208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78,194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83102</xdr:rowOff>
    </xdr:from>
    <xdr:to>
      <xdr:col>2</xdr:col>
      <xdr:colOff>692150</xdr:colOff>
      <xdr:row>14</xdr:row>
      <xdr:rowOff>13252</xdr:rowOff>
    </xdr:to>
    <xdr:sp macro="" textlink="">
      <xdr:nvSpPr>
        <xdr:cNvPr id="79" name="円/楕円 78"/>
        <xdr:cNvSpPr/>
      </xdr:nvSpPr>
      <xdr:spPr bwMode="auto">
        <a:xfrm>
          <a:off x="2857500" y="235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23429</xdr:rowOff>
    </xdr:from>
    <xdr:ext cx="762000" cy="259045"/>
    <xdr:sp macro="" textlink="">
      <xdr:nvSpPr>
        <xdr:cNvPr id="80" name="テキスト ボックス 79"/>
        <xdr:cNvSpPr txBox="1"/>
      </xdr:nvSpPr>
      <xdr:spPr>
        <a:xfrm>
          <a:off x="2527300" y="212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29225</xdr:rowOff>
    </xdr:from>
    <xdr:to>
      <xdr:col>4</xdr:col>
      <xdr:colOff>1117600</xdr:colOff>
      <xdr:row>35</xdr:row>
      <xdr:rowOff>132258</xdr:rowOff>
    </xdr:to>
    <xdr:cxnSp macro="">
      <xdr:nvCxnSpPr>
        <xdr:cNvPr id="115" name="直線コネクタ 114"/>
        <xdr:cNvCxnSpPr/>
      </xdr:nvCxnSpPr>
      <xdr:spPr bwMode="auto">
        <a:xfrm>
          <a:off x="5003800" y="6639575"/>
          <a:ext cx="647700" cy="10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29225</xdr:rowOff>
    </xdr:from>
    <xdr:to>
      <xdr:col>4</xdr:col>
      <xdr:colOff>469900</xdr:colOff>
      <xdr:row>35</xdr:row>
      <xdr:rowOff>64723</xdr:rowOff>
    </xdr:to>
    <xdr:cxnSp macro="">
      <xdr:nvCxnSpPr>
        <xdr:cNvPr id="118" name="直線コネクタ 117"/>
        <xdr:cNvCxnSpPr/>
      </xdr:nvCxnSpPr>
      <xdr:spPr bwMode="auto">
        <a:xfrm flipV="1">
          <a:off x="4305300" y="6639575"/>
          <a:ext cx="698500" cy="3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60804</xdr:rowOff>
    </xdr:from>
    <xdr:to>
      <xdr:col>3</xdr:col>
      <xdr:colOff>904875</xdr:colOff>
      <xdr:row>35</xdr:row>
      <xdr:rowOff>64723</xdr:rowOff>
    </xdr:to>
    <xdr:cxnSp macro="">
      <xdr:nvCxnSpPr>
        <xdr:cNvPr id="121" name="直線コネクタ 120"/>
        <xdr:cNvCxnSpPr/>
      </xdr:nvCxnSpPr>
      <xdr:spPr bwMode="auto">
        <a:xfrm>
          <a:off x="3606800" y="6671154"/>
          <a:ext cx="698500" cy="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46892</xdr:rowOff>
    </xdr:from>
    <xdr:to>
      <xdr:col>3</xdr:col>
      <xdr:colOff>206375</xdr:colOff>
      <xdr:row>35</xdr:row>
      <xdr:rowOff>60804</xdr:rowOff>
    </xdr:to>
    <xdr:cxnSp macro="">
      <xdr:nvCxnSpPr>
        <xdr:cNvPr id="124" name="直線コネクタ 123"/>
        <xdr:cNvCxnSpPr/>
      </xdr:nvCxnSpPr>
      <xdr:spPr bwMode="auto">
        <a:xfrm>
          <a:off x="2908300" y="6657242"/>
          <a:ext cx="698500" cy="1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24502</xdr:rowOff>
    </xdr:from>
    <xdr:ext cx="762000" cy="259045"/>
    <xdr:sp macro="" textlink="">
      <xdr:nvSpPr>
        <xdr:cNvPr id="128" name="テキスト ボックス 127"/>
        <xdr:cNvSpPr txBox="1"/>
      </xdr:nvSpPr>
      <xdr:spPr>
        <a:xfrm>
          <a:off x="25273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81458</xdr:rowOff>
    </xdr:from>
    <xdr:to>
      <xdr:col>5</xdr:col>
      <xdr:colOff>34925</xdr:colOff>
      <xdr:row>35</xdr:row>
      <xdr:rowOff>183058</xdr:rowOff>
    </xdr:to>
    <xdr:sp macro="" textlink="">
      <xdr:nvSpPr>
        <xdr:cNvPr id="134" name="円/楕円 133"/>
        <xdr:cNvSpPr/>
      </xdr:nvSpPr>
      <xdr:spPr bwMode="auto">
        <a:xfrm>
          <a:off x="5600700" y="669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269435</xdr:rowOff>
    </xdr:from>
    <xdr:ext cx="762000" cy="259045"/>
    <xdr:sp macro="" textlink="">
      <xdr:nvSpPr>
        <xdr:cNvPr id="135" name="人口1人当たり決算額の推移該当値テキスト445"/>
        <xdr:cNvSpPr txBox="1"/>
      </xdr:nvSpPr>
      <xdr:spPr>
        <a:xfrm>
          <a:off x="5740400" y="653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16,589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321325</xdr:rowOff>
    </xdr:from>
    <xdr:to>
      <xdr:col>4</xdr:col>
      <xdr:colOff>520700</xdr:colOff>
      <xdr:row>35</xdr:row>
      <xdr:rowOff>80025</xdr:rowOff>
    </xdr:to>
    <xdr:sp macro="" textlink="">
      <xdr:nvSpPr>
        <xdr:cNvPr id="136" name="円/楕円 135"/>
        <xdr:cNvSpPr/>
      </xdr:nvSpPr>
      <xdr:spPr bwMode="auto">
        <a:xfrm>
          <a:off x="4953000" y="658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90202</xdr:rowOff>
    </xdr:from>
    <xdr:ext cx="736600" cy="259045"/>
    <xdr:sp macro="" textlink="">
      <xdr:nvSpPr>
        <xdr:cNvPr id="137" name="テキスト ボックス 136"/>
        <xdr:cNvSpPr txBox="1"/>
      </xdr:nvSpPr>
      <xdr:spPr>
        <a:xfrm>
          <a:off x="4622800" y="635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13923</xdr:rowOff>
    </xdr:from>
    <xdr:to>
      <xdr:col>3</xdr:col>
      <xdr:colOff>955675</xdr:colOff>
      <xdr:row>35</xdr:row>
      <xdr:rowOff>115523</xdr:rowOff>
    </xdr:to>
    <xdr:sp macro="" textlink="">
      <xdr:nvSpPr>
        <xdr:cNvPr id="138" name="円/楕円 137"/>
        <xdr:cNvSpPr/>
      </xdr:nvSpPr>
      <xdr:spPr bwMode="auto">
        <a:xfrm>
          <a:off x="4254500" y="662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125700</xdr:rowOff>
    </xdr:from>
    <xdr:ext cx="762000" cy="259045"/>
    <xdr:sp macro="" textlink="">
      <xdr:nvSpPr>
        <xdr:cNvPr id="139" name="テキスト ボックス 138"/>
        <xdr:cNvSpPr txBox="1"/>
      </xdr:nvSpPr>
      <xdr:spPr>
        <a:xfrm>
          <a:off x="3924300" y="639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10004</xdr:rowOff>
    </xdr:from>
    <xdr:to>
      <xdr:col>3</xdr:col>
      <xdr:colOff>257175</xdr:colOff>
      <xdr:row>35</xdr:row>
      <xdr:rowOff>111604</xdr:rowOff>
    </xdr:to>
    <xdr:sp macro="" textlink="">
      <xdr:nvSpPr>
        <xdr:cNvPr id="140" name="円/楕円 139"/>
        <xdr:cNvSpPr/>
      </xdr:nvSpPr>
      <xdr:spPr bwMode="auto">
        <a:xfrm>
          <a:off x="3556000" y="662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121781</xdr:rowOff>
    </xdr:from>
    <xdr:ext cx="762000" cy="259045"/>
    <xdr:sp macro="" textlink="">
      <xdr:nvSpPr>
        <xdr:cNvPr id="141" name="テキスト ボックス 140"/>
        <xdr:cNvSpPr txBox="1"/>
      </xdr:nvSpPr>
      <xdr:spPr>
        <a:xfrm>
          <a:off x="3225800" y="63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338992</xdr:rowOff>
    </xdr:from>
    <xdr:to>
      <xdr:col>2</xdr:col>
      <xdr:colOff>692150</xdr:colOff>
      <xdr:row>35</xdr:row>
      <xdr:rowOff>97692</xdr:rowOff>
    </xdr:to>
    <xdr:sp macro="" textlink="">
      <xdr:nvSpPr>
        <xdr:cNvPr id="142" name="円/楕円 141"/>
        <xdr:cNvSpPr/>
      </xdr:nvSpPr>
      <xdr:spPr bwMode="auto">
        <a:xfrm>
          <a:off x="2857500" y="6606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107869</xdr:rowOff>
    </xdr:from>
    <xdr:ext cx="762000" cy="259045"/>
    <xdr:sp macro="" textlink="">
      <xdr:nvSpPr>
        <xdr:cNvPr id="143" name="テキスト ボックス 142"/>
        <xdr:cNvSpPr txBox="1"/>
      </xdr:nvSpPr>
      <xdr:spPr>
        <a:xfrm>
          <a:off x="2527300" y="637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行財政改革に取り組んだ結果、標準財政規模に対して安定的に確保されている。実質収支、実質単年度収支は、障害福祉サービス給付事業などの増により、歳出が増加したものの、市税、地方消費税交付金などの増により、歳入も増加したことから、共に黒字となった。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年間において、一般会計等の実質収支額は赤字となっておらず、公営企業会計の資金についても不足は発生していない。</a:t>
          </a:r>
        </a:p>
        <a:p>
          <a:r>
            <a:rPr kumimoji="1" lang="ja-JP" altLang="en-US" sz="1400">
              <a:latin typeface="ＭＳ ゴシック" pitchFamily="49" charset="-128"/>
              <a:ea typeface="ＭＳ ゴシック" pitchFamily="49" charset="-128"/>
            </a:rPr>
            <a:t>　いずれも黒字であるため健全化判断比率に係る連結赤字比率は算定されない。</a:t>
          </a:r>
        </a:p>
        <a:p>
          <a:r>
            <a:rPr kumimoji="1" lang="ja-JP" altLang="en-US" sz="1400">
              <a:latin typeface="ＭＳ ゴシック" pitchFamily="49" charset="-128"/>
              <a:ea typeface="ＭＳ ゴシック" pitchFamily="49" charset="-128"/>
            </a:rPr>
            <a:t>　水道事業会計の標準財政規模比が高いのは、後年度に見込まれる施設、設備の更新の負担増に備え、資金を留保しているためである。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における主な各会計の実質収支額又は資金剰余額（分子）</a:t>
          </a:r>
        </a:p>
        <a:p>
          <a:r>
            <a:rPr kumimoji="1" lang="ja-JP" altLang="en-US" sz="1400">
              <a:latin typeface="ＭＳ ゴシック" pitchFamily="49" charset="-128"/>
              <a:ea typeface="ＭＳ ゴシック" pitchFamily="49" charset="-128"/>
            </a:rPr>
            <a:t>  水道事業会計</a:t>
          </a:r>
          <a:r>
            <a:rPr kumimoji="1" lang="en-US" altLang="ja-JP" sz="1400">
              <a:latin typeface="ＭＳ ゴシック" pitchFamily="49" charset="-128"/>
              <a:ea typeface="ＭＳ ゴシック" pitchFamily="49" charset="-128"/>
            </a:rPr>
            <a:t>3,040</a:t>
          </a:r>
          <a:r>
            <a:rPr kumimoji="1" lang="ja-JP" altLang="en-US" sz="1400">
              <a:latin typeface="ＭＳ ゴシック" pitchFamily="49" charset="-128"/>
              <a:ea typeface="ＭＳ ゴシック" pitchFamily="49" charset="-128"/>
            </a:rPr>
            <a:t>百万円、国民宿舎事業会計</a:t>
          </a:r>
          <a:r>
            <a:rPr kumimoji="1" lang="en-US" altLang="ja-JP" sz="1400">
              <a:latin typeface="ＭＳ ゴシック" pitchFamily="49" charset="-128"/>
              <a:ea typeface="ＭＳ ゴシック" pitchFamily="49" charset="-128"/>
            </a:rPr>
            <a:t>470</a:t>
          </a:r>
          <a:r>
            <a:rPr kumimoji="1" lang="ja-JP" altLang="en-US" sz="1400">
              <a:latin typeface="ＭＳ ゴシック" pitchFamily="49" charset="-128"/>
              <a:ea typeface="ＭＳ ゴシック" pitchFamily="49" charset="-128"/>
            </a:rPr>
            <a:t>百万円、一般会計</a:t>
          </a:r>
          <a:r>
            <a:rPr kumimoji="1" lang="en-US" altLang="ja-JP" sz="1400">
              <a:latin typeface="ＭＳ ゴシック" pitchFamily="49" charset="-128"/>
              <a:ea typeface="ＭＳ ゴシック" pitchFamily="49" charset="-128"/>
            </a:rPr>
            <a:t>303</a:t>
          </a:r>
          <a:r>
            <a:rPr kumimoji="1" lang="ja-JP" altLang="en-US" sz="1400">
              <a:latin typeface="ＭＳ ゴシック" pitchFamily="49" charset="-128"/>
              <a:ea typeface="ＭＳ ゴシック" pitchFamily="49" charset="-128"/>
            </a:rPr>
            <a:t>百万円、国民健康保険会計</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百万円、宮島水族館事業特別会計</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百万円、市営住宅事業特別会計</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百万円、介護保険特別会計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　</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○標準財政規模（分母）</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　</a:t>
          </a:r>
          <a:r>
            <a:rPr kumimoji="1" lang="en-US" altLang="ja-JP" sz="1400">
              <a:latin typeface="ＭＳ ゴシック" pitchFamily="49" charset="-128"/>
              <a:ea typeface="ＭＳ ゴシック" pitchFamily="49" charset="-128"/>
            </a:rPr>
            <a:t>27,202</a:t>
          </a:r>
          <a:r>
            <a:rPr kumimoji="1" lang="ja-JP" altLang="en-US" sz="1400">
              <a:latin typeface="ＭＳ ゴシック" pitchFamily="49" charset="-128"/>
              <a:ea typeface="ＭＳ ゴシック" pitchFamily="49" charset="-128"/>
            </a:rPr>
            <a:t>百万円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公的資金補償金免除繰上償還や事業債発行額の抑制などに努めており、合併前の大型事業に係る償還が減少したことや公共下水道事業特別会計の公債費に充当された繰出金が減少したことなどにより、元利償還金等が前年度より減少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実質公債費比率の分子についても同様の理由により前年度より減少した。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将来負担額は、土地開発公社の用地取得に伴い、債務負担行為に基づく支出予定額が増加したことなどにより、前年度より増加となった。</a:t>
          </a:r>
        </a:p>
        <a:p>
          <a:r>
            <a:rPr kumimoji="1" lang="ja-JP" altLang="en-US" sz="1400">
              <a:latin typeface="ＭＳ ゴシック" pitchFamily="49" charset="-128"/>
              <a:ea typeface="ＭＳ ゴシック" pitchFamily="49" charset="-128"/>
            </a:rPr>
            <a:t>　また、将来負担額から差し引く充当可能財源等は、財政調整基金などの増加により、充当可能基金が増加したこと、地域総合整備資金貸付金に係る返済額が算入されたことなどから前年度より増加となった。</a:t>
          </a:r>
        </a:p>
        <a:p>
          <a:r>
            <a:rPr kumimoji="1" lang="ja-JP" altLang="en-US" sz="1400">
              <a:latin typeface="ＭＳ ゴシック" pitchFamily="49" charset="-128"/>
              <a:ea typeface="ＭＳ ゴシック" pitchFamily="49" charset="-128"/>
            </a:rPr>
            <a:t>　将来負担比率の分子は前年度より増加しており、類似団体と比較して高い水準にあるため、今後も市債の発行の抑制等を図り、財政の健全化に努める。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46419485</v>
      </c>
      <c r="BO4" s="349"/>
      <c r="BP4" s="349"/>
      <c r="BQ4" s="349"/>
      <c r="BR4" s="349"/>
      <c r="BS4" s="349"/>
      <c r="BT4" s="349"/>
      <c r="BU4" s="350"/>
      <c r="BV4" s="348">
        <v>44759395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1.5</v>
      </c>
      <c r="CU4" s="355"/>
      <c r="CV4" s="355"/>
      <c r="CW4" s="355"/>
      <c r="CX4" s="355"/>
      <c r="CY4" s="355"/>
      <c r="CZ4" s="355"/>
      <c r="DA4" s="356"/>
      <c r="DB4" s="354">
        <v>1.1000000000000001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45875905</v>
      </c>
      <c r="BO5" s="386"/>
      <c r="BP5" s="386"/>
      <c r="BQ5" s="386"/>
      <c r="BR5" s="386"/>
      <c r="BS5" s="386"/>
      <c r="BT5" s="386"/>
      <c r="BU5" s="387"/>
      <c r="BV5" s="385">
        <v>44378419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97.1</v>
      </c>
      <c r="CU5" s="383"/>
      <c r="CV5" s="383"/>
      <c r="CW5" s="383"/>
      <c r="CX5" s="383"/>
      <c r="CY5" s="383"/>
      <c r="CZ5" s="383"/>
      <c r="DA5" s="384"/>
      <c r="DB5" s="382">
        <v>95.9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543580</v>
      </c>
      <c r="BO6" s="386"/>
      <c r="BP6" s="386"/>
      <c r="BQ6" s="386"/>
      <c r="BR6" s="386"/>
      <c r="BS6" s="386"/>
      <c r="BT6" s="386"/>
      <c r="BU6" s="387"/>
      <c r="BV6" s="385">
        <v>380976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106</v>
      </c>
      <c r="CU6" s="423"/>
      <c r="CV6" s="423"/>
      <c r="CW6" s="423"/>
      <c r="CX6" s="423"/>
      <c r="CY6" s="423"/>
      <c r="CZ6" s="423"/>
      <c r="DA6" s="424"/>
      <c r="DB6" s="422">
        <v>105.8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126346</v>
      </c>
      <c r="BO7" s="386"/>
      <c r="BP7" s="386"/>
      <c r="BQ7" s="386"/>
      <c r="BR7" s="386"/>
      <c r="BS7" s="386"/>
      <c r="BT7" s="386"/>
      <c r="BU7" s="387"/>
      <c r="BV7" s="385">
        <v>90705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27201903</v>
      </c>
      <c r="CU7" s="386"/>
      <c r="CV7" s="386"/>
      <c r="CW7" s="386"/>
      <c r="CX7" s="386"/>
      <c r="CY7" s="386"/>
      <c r="CZ7" s="386"/>
      <c r="DA7" s="387"/>
      <c r="DB7" s="385">
        <v>27482542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417234</v>
      </c>
      <c r="BO8" s="386"/>
      <c r="BP8" s="386"/>
      <c r="BQ8" s="386"/>
      <c r="BR8" s="386"/>
      <c r="BS8" s="386"/>
      <c r="BT8" s="386"/>
      <c r="BU8" s="387"/>
      <c r="BV8" s="385">
        <v>290271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0.65</v>
      </c>
      <c r="CU8" s="426"/>
      <c r="CV8" s="426"/>
      <c r="CW8" s="426"/>
      <c r="CX8" s="426"/>
      <c r="CY8" s="426"/>
      <c r="CZ8" s="426"/>
      <c r="DA8" s="427"/>
      <c r="DB8" s="425">
        <v>0.66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114038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126963</v>
      </c>
      <c r="BO9" s="386"/>
      <c r="BP9" s="386"/>
      <c r="BQ9" s="386"/>
      <c r="BR9" s="386"/>
      <c r="BS9" s="386"/>
      <c r="BT9" s="386"/>
      <c r="BU9" s="387"/>
      <c r="BV9" s="385">
        <v>-528798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20.6</v>
      </c>
      <c r="CU9" s="383"/>
      <c r="CV9" s="383"/>
      <c r="CW9" s="383"/>
      <c r="CX9" s="383"/>
      <c r="CY9" s="383"/>
      <c r="CZ9" s="383"/>
      <c r="DA9" s="384"/>
      <c r="DB9" s="382">
        <v>20.3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115530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498850</v>
      </c>
      <c r="BO10" s="386"/>
      <c r="BP10" s="386"/>
      <c r="BQ10" s="386"/>
      <c r="BR10" s="386"/>
      <c r="BS10" s="386"/>
      <c r="BT10" s="386"/>
      <c r="BU10" s="387"/>
      <c r="BV10" s="385">
        <v>25675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117312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116344</v>
      </c>
      <c r="S13" s="467"/>
      <c r="T13" s="467"/>
      <c r="U13" s="467"/>
      <c r="V13" s="468"/>
      <c r="W13" s="401" t="s">
        <v>125</v>
      </c>
      <c r="X13" s="402"/>
      <c r="Y13" s="402"/>
      <c r="Z13" s="402"/>
      <c r="AA13" s="402"/>
      <c r="AB13" s="392"/>
      <c r="AC13" s="436">
        <v>1241</v>
      </c>
      <c r="AD13" s="437"/>
      <c r="AE13" s="437"/>
      <c r="AF13" s="437"/>
      <c r="AG13" s="476"/>
      <c r="AH13" s="436">
        <v>1574</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425813</v>
      </c>
      <c r="BO13" s="386"/>
      <c r="BP13" s="386"/>
      <c r="BQ13" s="386"/>
      <c r="BR13" s="386"/>
      <c r="BS13" s="386"/>
      <c r="BT13" s="386"/>
      <c r="BU13" s="387"/>
      <c r="BV13" s="385">
        <v>-503123</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9.6</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117623</v>
      </c>
      <c r="S14" s="467"/>
      <c r="T14" s="467"/>
      <c r="U14" s="467"/>
      <c r="V14" s="468"/>
      <c r="W14" s="375"/>
      <c r="X14" s="376"/>
      <c r="Y14" s="376"/>
      <c r="Z14" s="376"/>
      <c r="AA14" s="376"/>
      <c r="AB14" s="365"/>
      <c r="AC14" s="469">
        <v>2.2999999999999998</v>
      </c>
      <c r="AD14" s="470"/>
      <c r="AE14" s="470"/>
      <c r="AF14" s="470"/>
      <c r="AG14" s="471"/>
      <c r="AH14" s="469">
        <v>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68.3</v>
      </c>
      <c r="CU14" s="481"/>
      <c r="CV14" s="481"/>
      <c r="CW14" s="481"/>
      <c r="CX14" s="481"/>
      <c r="CY14" s="481"/>
      <c r="CZ14" s="481"/>
      <c r="DA14" s="482"/>
      <c r="DB14" s="480">
        <v>64.099999999999994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116668</v>
      </c>
      <c r="S15" s="467"/>
      <c r="T15" s="467"/>
      <c r="U15" s="467"/>
      <c r="V15" s="468"/>
      <c r="W15" s="401" t="s">
        <v>132</v>
      </c>
      <c r="X15" s="402"/>
      <c r="Y15" s="402"/>
      <c r="Z15" s="402"/>
      <c r="AA15" s="402"/>
      <c r="AB15" s="392"/>
      <c r="AC15" s="436">
        <v>12764</v>
      </c>
      <c r="AD15" s="437"/>
      <c r="AE15" s="437"/>
      <c r="AF15" s="437"/>
      <c r="AG15" s="476"/>
      <c r="AH15" s="436">
        <v>14384</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12599938</v>
      </c>
      <c r="BO15" s="349"/>
      <c r="BP15" s="349"/>
      <c r="BQ15" s="349"/>
      <c r="BR15" s="349"/>
      <c r="BS15" s="349"/>
      <c r="BT15" s="349"/>
      <c r="BU15" s="350"/>
      <c r="BV15" s="348">
        <v>12439800</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24</v>
      </c>
      <c r="AD16" s="470"/>
      <c r="AE16" s="470"/>
      <c r="AF16" s="470"/>
      <c r="AG16" s="471"/>
      <c r="AH16" s="469">
        <v>25.5</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19370824</v>
      </c>
      <c r="BO16" s="386"/>
      <c r="BP16" s="386"/>
      <c r="BQ16" s="386"/>
      <c r="BR16" s="386"/>
      <c r="BS16" s="386"/>
      <c r="BT16" s="386"/>
      <c r="BU16" s="387"/>
      <c r="BV16" s="385">
        <v>18960888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39230</v>
      </c>
      <c r="AD17" s="437"/>
      <c r="AE17" s="437"/>
      <c r="AF17" s="437"/>
      <c r="AG17" s="476"/>
      <c r="AH17" s="436">
        <v>39864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16217304</v>
      </c>
      <c r="BO17" s="386"/>
      <c r="BP17" s="386"/>
      <c r="BQ17" s="386"/>
      <c r="BR17" s="386"/>
      <c r="BS17" s="386"/>
      <c r="BT17" s="386"/>
      <c r="BU17" s="387"/>
      <c r="BV17" s="385">
        <v>16082832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489.48</v>
      </c>
      <c r="M18" s="498"/>
      <c r="N18" s="498"/>
      <c r="O18" s="498"/>
      <c r="P18" s="498"/>
      <c r="Q18" s="498"/>
      <c r="R18" s="499"/>
      <c r="S18" s="499"/>
      <c r="T18" s="499"/>
      <c r="U18" s="499"/>
      <c r="V18" s="500"/>
      <c r="W18" s="403"/>
      <c r="X18" s="404"/>
      <c r="Y18" s="404"/>
      <c r="Z18" s="404"/>
      <c r="AA18" s="404"/>
      <c r="AB18" s="395"/>
      <c r="AC18" s="501">
        <v>73.7</v>
      </c>
      <c r="AD18" s="502"/>
      <c r="AE18" s="502"/>
      <c r="AF18" s="502"/>
      <c r="AG18" s="503"/>
      <c r="AH18" s="501">
        <v>70.8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27033940</v>
      </c>
      <c r="BO18" s="386"/>
      <c r="BP18" s="386"/>
      <c r="BQ18" s="386"/>
      <c r="BR18" s="386"/>
      <c r="BS18" s="386"/>
      <c r="BT18" s="386"/>
      <c r="BU18" s="387"/>
      <c r="BV18" s="385">
        <v>26708893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233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30576355</v>
      </c>
      <c r="BO19" s="386"/>
      <c r="BP19" s="386"/>
      <c r="BQ19" s="386"/>
      <c r="BR19" s="386"/>
      <c r="BS19" s="386"/>
      <c r="BT19" s="386"/>
      <c r="BU19" s="387"/>
      <c r="BV19" s="385">
        <v>31449226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44644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56619216</v>
      </c>
      <c r="BO23" s="386"/>
      <c r="BP23" s="386"/>
      <c r="BQ23" s="386"/>
      <c r="BR23" s="386"/>
      <c r="BS23" s="386"/>
      <c r="BT23" s="386"/>
      <c r="BU23" s="387"/>
      <c r="BV23" s="385">
        <v>56025791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9200</v>
      </c>
      <c r="R24" s="437"/>
      <c r="S24" s="437"/>
      <c r="T24" s="437"/>
      <c r="U24" s="437"/>
      <c r="V24" s="476"/>
      <c r="W24" s="531"/>
      <c r="X24" s="519"/>
      <c r="Y24" s="520"/>
      <c r="Z24" s="435" t="s">
        <v>155</v>
      </c>
      <c r="AA24" s="415"/>
      <c r="AB24" s="415"/>
      <c r="AC24" s="415"/>
      <c r="AD24" s="415"/>
      <c r="AE24" s="415"/>
      <c r="AF24" s="415"/>
      <c r="AG24" s="416"/>
      <c r="AH24" s="436">
        <v>967</v>
      </c>
      <c r="AI24" s="437"/>
      <c r="AJ24" s="437"/>
      <c r="AK24" s="437"/>
      <c r="AL24" s="476"/>
      <c r="AM24" s="436">
        <v>3134047</v>
      </c>
      <c r="AN24" s="437"/>
      <c r="AO24" s="437"/>
      <c r="AP24" s="437"/>
      <c r="AQ24" s="437"/>
      <c r="AR24" s="476"/>
      <c r="AS24" s="436">
        <v>3241</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34838036</v>
      </c>
      <c r="BO24" s="386"/>
      <c r="BP24" s="386"/>
      <c r="BQ24" s="386"/>
      <c r="BR24" s="386"/>
      <c r="BS24" s="386"/>
      <c r="BT24" s="386"/>
      <c r="BU24" s="387"/>
      <c r="BV24" s="385">
        <v>34584017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7450</v>
      </c>
      <c r="R25" s="437"/>
      <c r="S25" s="437"/>
      <c r="T25" s="437"/>
      <c r="U25" s="437"/>
      <c r="V25" s="476"/>
      <c r="W25" s="531"/>
      <c r="X25" s="519"/>
      <c r="Y25" s="520"/>
      <c r="Z25" s="435" t="s">
        <v>158</v>
      </c>
      <c r="AA25" s="415"/>
      <c r="AB25" s="415"/>
      <c r="AC25" s="415"/>
      <c r="AD25" s="415"/>
      <c r="AE25" s="415"/>
      <c r="AF25" s="415"/>
      <c r="AG25" s="416"/>
      <c r="AH25" s="436">
        <v>181</v>
      </c>
      <c r="AI25" s="437"/>
      <c r="AJ25" s="437"/>
      <c r="AK25" s="437"/>
      <c r="AL25" s="476"/>
      <c r="AM25" s="436">
        <v>588974</v>
      </c>
      <c r="AN25" s="437"/>
      <c r="AO25" s="437"/>
      <c r="AP25" s="437"/>
      <c r="AQ25" s="437"/>
      <c r="AR25" s="476"/>
      <c r="AS25" s="436">
        <v>3254</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13690256</v>
      </c>
      <c r="BO25" s="349"/>
      <c r="BP25" s="349"/>
      <c r="BQ25" s="349"/>
      <c r="BR25" s="349"/>
      <c r="BS25" s="349"/>
      <c r="BT25" s="349"/>
      <c r="BU25" s="350"/>
      <c r="BV25" s="348">
        <v>14033697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7020</v>
      </c>
      <c r="R26" s="437"/>
      <c r="S26" s="437"/>
      <c r="T26" s="437"/>
      <c r="U26" s="437"/>
      <c r="V26" s="476"/>
      <c r="W26" s="531"/>
      <c r="X26" s="519"/>
      <c r="Y26" s="520"/>
      <c r="Z26" s="435" t="s">
        <v>161</v>
      </c>
      <c r="AA26" s="541"/>
      <c r="AB26" s="541"/>
      <c r="AC26" s="541"/>
      <c r="AD26" s="541"/>
      <c r="AE26" s="541"/>
      <c r="AF26" s="541"/>
      <c r="AG26" s="542"/>
      <c r="AH26" s="436">
        <v>26</v>
      </c>
      <c r="AI26" s="437"/>
      <c r="AJ26" s="437"/>
      <c r="AK26" s="437"/>
      <c r="AL26" s="476"/>
      <c r="AM26" s="436">
        <v>87308</v>
      </c>
      <c r="AN26" s="437"/>
      <c r="AO26" s="437"/>
      <c r="AP26" s="437"/>
      <c r="AQ26" s="437"/>
      <c r="AR26" s="476"/>
      <c r="AS26" s="436">
        <v>3358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5000</v>
      </c>
      <c r="R27" s="437"/>
      <c r="S27" s="437"/>
      <c r="T27" s="437"/>
      <c r="U27" s="437"/>
      <c r="V27" s="476"/>
      <c r="W27" s="531"/>
      <c r="X27" s="519"/>
      <c r="Y27" s="520"/>
      <c r="Z27" s="435" t="s">
        <v>164</v>
      </c>
      <c r="AA27" s="415"/>
      <c r="AB27" s="415"/>
      <c r="AC27" s="415"/>
      <c r="AD27" s="415"/>
      <c r="AE27" s="415"/>
      <c r="AF27" s="415"/>
      <c r="AG27" s="416"/>
      <c r="AH27" s="436">
        <v>11</v>
      </c>
      <c r="AI27" s="437"/>
      <c r="AJ27" s="437"/>
      <c r="AK27" s="437"/>
      <c r="AL27" s="476"/>
      <c r="AM27" s="436">
        <v>43053</v>
      </c>
      <c r="AN27" s="437"/>
      <c r="AO27" s="437"/>
      <c r="AP27" s="437"/>
      <c r="AQ27" s="437"/>
      <c r="AR27" s="476"/>
      <c r="AS27" s="436">
        <v>3914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1583293</v>
      </c>
      <c r="BO27" s="555"/>
      <c r="BP27" s="555"/>
      <c r="BQ27" s="555"/>
      <c r="BR27" s="555"/>
      <c r="BS27" s="555"/>
      <c r="BT27" s="555"/>
      <c r="BU27" s="556"/>
      <c r="BV27" s="554">
        <v>1581081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4600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6837082</v>
      </c>
      <c r="BO28" s="349"/>
      <c r="BP28" s="349"/>
      <c r="BQ28" s="349"/>
      <c r="BR28" s="349"/>
      <c r="BS28" s="349"/>
      <c r="BT28" s="349"/>
      <c r="BU28" s="350"/>
      <c r="BV28" s="348">
        <v>6438232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28</v>
      </c>
      <c r="M29" s="437"/>
      <c r="N29" s="437"/>
      <c r="O29" s="437"/>
      <c r="P29" s="476"/>
      <c r="Q29" s="436">
        <v>4200</v>
      </c>
      <c r="R29" s="437"/>
      <c r="S29" s="437"/>
      <c r="T29" s="437"/>
      <c r="U29" s="437"/>
      <c r="V29" s="476"/>
      <c r="W29" s="532"/>
      <c r="X29" s="533"/>
      <c r="Y29" s="534"/>
      <c r="Z29" s="435" t="s">
        <v>171</v>
      </c>
      <c r="AA29" s="415"/>
      <c r="AB29" s="415"/>
      <c r="AC29" s="415"/>
      <c r="AD29" s="415"/>
      <c r="AE29" s="415"/>
      <c r="AF29" s="415"/>
      <c r="AG29" s="416"/>
      <c r="AH29" s="436">
        <v>978</v>
      </c>
      <c r="AI29" s="437"/>
      <c r="AJ29" s="437"/>
      <c r="AK29" s="437"/>
      <c r="AL29" s="476"/>
      <c r="AM29" s="436">
        <v>3177100</v>
      </c>
      <c r="AN29" s="437"/>
      <c r="AO29" s="437"/>
      <c r="AP29" s="437"/>
      <c r="AQ29" s="437"/>
      <c r="AR29" s="476"/>
      <c r="AS29" s="436">
        <v>3249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1064622</v>
      </c>
      <c r="BO29" s="386"/>
      <c r="BP29" s="386"/>
      <c r="BQ29" s="386"/>
      <c r="BR29" s="386"/>
      <c r="BS29" s="386"/>
      <c r="BT29" s="386"/>
      <c r="BU29" s="387"/>
      <c r="BV29" s="385">
        <v>1059875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98.1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3964831</v>
      </c>
      <c r="BO30" s="555"/>
      <c r="BP30" s="555"/>
      <c r="BQ30" s="555"/>
      <c r="BR30" s="555"/>
      <c r="BS30" s="555"/>
      <c r="BT30" s="555"/>
      <c r="BU30" s="556"/>
      <c r="BV30" s="554">
        <v>4705383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9</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12</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広島県後期高齢者医療広域連合（一般会計）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もみのき森林公園協会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漁港管理特別会計</v>
      </c>
      <c r="F35" s="567"/>
      <c r="G35" s="567"/>
      <c r="H35" s="567"/>
      <c r="I35" s="567"/>
      <c r="J35" s="567"/>
      <c r="K35" s="567"/>
      <c r="L35" s="567"/>
      <c r="M35" s="567"/>
      <c r="N35" s="567"/>
      <c r="O35" s="567"/>
      <c r="P35" s="567"/>
      <c r="Q35" s="567"/>
      <c r="R35" s="567"/>
      <c r="S35" s="567"/>
      <c r="T35" s="165"/>
      <c r="U35" s="566">
        <f>IF(W35="","",U34+1)</f>
        <v>10</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13</v>
      </c>
      <c r="AN35" s="566"/>
      <c r="AO35" s="567" t="str">
        <f>IF('各会計、関係団体の財政状況及び健全化判断比率'!B32="","",'各会計、関係団体の財政状況及び健全化判断比率'!B32)</f>
        <v>国民宿舎事業会計</v>
      </c>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IF('各会計、関係団体の財政状況及び健全化判断比率'!B34="","",'各会計、関係団体の財政状況及び健全化判断比率'!B34)</f>
        <v>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広島県後期高齢者医療広域連合（特別会計）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廿日市市水産振興基金</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小規模下水道事業特別会計</v>
      </c>
      <c r="F36" s="567"/>
      <c r="G36" s="567"/>
      <c r="H36" s="567"/>
      <c r="I36" s="567"/>
      <c r="J36" s="567"/>
      <c r="K36" s="567"/>
      <c r="L36" s="567"/>
      <c r="M36" s="567"/>
      <c r="N36" s="567"/>
      <c r="O36" s="567"/>
      <c r="P36" s="567"/>
      <c r="Q36" s="567"/>
      <c r="R36" s="567"/>
      <c r="S36" s="567"/>
      <c r="T36" s="165"/>
      <c r="U36" s="566">
        <f t="shared" ref="U36:U43" si="4">IF(W36="","",U35+1)</f>
        <v>11</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IF('各会計、関係団体の財政状況及び健全化判断比率'!B35="","",'各会計、関係団体の財政状況及び健全化判断比率'!B35)</f>
        <v>農業集落排水事業特別会計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宮島競艇施行組合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廿日市市土地開発公社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墓地管理事業特別会計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17</v>
      </c>
      <c r="BF37" s="566"/>
      <c r="BG37" s="567" t="str">
        <f>IF('各会計、関係団体の財政状況及び健全化判断比率'!B36="","",'各会計、関係団体の財政状況及び健全化判断比率'!B36)</f>
        <v>包ヶ浦観光事業特別会計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広島県市町総合事務組合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廿日市市文化スポーツ振興事業団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港湾管理事業特別会計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18</v>
      </c>
      <c r="BF38" s="566"/>
      <c r="BG38" s="567" t="str">
        <f>IF('各会計、関係団体の財政状況及び健全化判断比率'!B37="","",'各会計、関係団体の財政状況及び健全化判断比率'!B37)</f>
        <v>廿日市駅北土地区画整理事業特別会計（特別会計）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市営住宅事業特別会計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宮島水族館事業特別会計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f t="shared" si="5"/>
        <v>8</v>
      </c>
      <c r="D41" s="566"/>
      <c r="E41" s="567" t="str">
        <f>IF('各会計、関係団体の財政状況及び健全化判断比率'!B14="","",'各会計、関係団体の財政状況及び健全化判断比率'!B14)</f>
        <v>廿日市駅北土地区画整理事業特別会計（一般会計）</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69" t="s">
        <v>24</v>
      </c>
      <c r="C41" s="1170"/>
      <c r="D41" s="81"/>
      <c r="E41" s="1175" t="s">
        <v>25</v>
      </c>
      <c r="F41" s="1175"/>
      <c r="G41" s="1175"/>
      <c r="H41" s="1176"/>
      <c r="I41" s="82">
        <v>55519</v>
      </c>
      <c r="J41" s="83">
        <v>58470</v>
      </c>
      <c r="K41" s="83">
        <v>57012</v>
      </c>
      <c r="L41" s="83">
        <v>56474</v>
      </c>
      <c r="M41" s="84">
        <v>57006</v>
      </c>
    </row>
    <row r="42" spans="2:13" ht="27.75" customHeight="1">
      <c r="B42" s="1171"/>
      <c r="C42" s="1172"/>
      <c r="D42" s="85"/>
      <c r="E42" s="1177" t="s">
        <v>26</v>
      </c>
      <c r="F42" s="1177"/>
      <c r="G42" s="1177"/>
      <c r="H42" s="1178"/>
      <c r="I42" s="86">
        <v>1587</v>
      </c>
      <c r="J42" s="87">
        <v>1504</v>
      </c>
      <c r="K42" s="87">
        <v>649</v>
      </c>
      <c r="L42" s="87">
        <v>611</v>
      </c>
      <c r="M42" s="88">
        <v>2361</v>
      </c>
    </row>
    <row r="43" spans="2:13" ht="27.75" customHeight="1">
      <c r="B43" s="1171"/>
      <c r="C43" s="1172"/>
      <c r="D43" s="85"/>
      <c r="E43" s="1177" t="s">
        <v>27</v>
      </c>
      <c r="F43" s="1177"/>
      <c r="G43" s="1177"/>
      <c r="H43" s="1178"/>
      <c r="I43" s="86">
        <v>24650</v>
      </c>
      <c r="J43" s="87">
        <v>24034</v>
      </c>
      <c r="K43" s="87">
        <v>23096</v>
      </c>
      <c r="L43" s="87">
        <v>23096</v>
      </c>
      <c r="M43" s="88">
        <v>23202</v>
      </c>
    </row>
    <row r="44" spans="2:13" ht="27.75" customHeight="1">
      <c r="B44" s="1171"/>
      <c r="C44" s="1172"/>
      <c r="D44" s="85"/>
      <c r="E44" s="1177" t="s">
        <v>28</v>
      </c>
      <c r="F44" s="1177"/>
      <c r="G44" s="1177"/>
      <c r="H44" s="1178"/>
      <c r="I44" s="86" t="s">
        <v>490</v>
      </c>
      <c r="J44" s="87" t="s">
        <v>490</v>
      </c>
      <c r="K44" s="87" t="s">
        <v>490</v>
      </c>
      <c r="L44" s="87" t="s">
        <v>490</v>
      </c>
      <c r="M44" s="88" t="s">
        <v>490</v>
      </c>
    </row>
    <row r="45" spans="2:13" ht="27.75" customHeight="1">
      <c r="B45" s="1171"/>
      <c r="C45" s="1172"/>
      <c r="D45" s="85"/>
      <c r="E45" s="1177" t="s">
        <v>29</v>
      </c>
      <c r="F45" s="1177"/>
      <c r="G45" s="1177"/>
      <c r="H45" s="1178"/>
      <c r="I45" s="86">
        <v>10580</v>
      </c>
      <c r="J45" s="87">
        <v>10271</v>
      </c>
      <c r="K45" s="87">
        <v>10084</v>
      </c>
      <c r="L45" s="87">
        <v>9969</v>
      </c>
      <c r="M45" s="88">
        <v>9156</v>
      </c>
    </row>
    <row r="46" spans="2:13" ht="27.75" customHeight="1">
      <c r="B46" s="1171"/>
      <c r="C46" s="1172"/>
      <c r="D46" s="85"/>
      <c r="E46" s="1177" t="s">
        <v>30</v>
      </c>
      <c r="F46" s="1177"/>
      <c r="G46" s="1177"/>
      <c r="H46" s="1178"/>
      <c r="I46" s="86">
        <v>586</v>
      </c>
      <c r="J46" s="87">
        <v>733</v>
      </c>
      <c r="K46" s="87" t="s">
        <v>490</v>
      </c>
      <c r="L46" s="87" t="s">
        <v>490</v>
      </c>
      <c r="M46" s="88" t="s">
        <v>490</v>
      </c>
    </row>
    <row r="47" spans="2:13" ht="27.75" customHeight="1">
      <c r="B47" s="1171"/>
      <c r="C47" s="1172"/>
      <c r="D47" s="85"/>
      <c r="E47" s="1177" t="s">
        <v>31</v>
      </c>
      <c r="F47" s="1177"/>
      <c r="G47" s="1177"/>
      <c r="H47" s="1178"/>
      <c r="I47" s="86" t="s">
        <v>490</v>
      </c>
      <c r="J47" s="87" t="s">
        <v>490</v>
      </c>
      <c r="K47" s="87" t="s">
        <v>490</v>
      </c>
      <c r="L47" s="87" t="s">
        <v>490</v>
      </c>
      <c r="M47" s="88" t="s">
        <v>490</v>
      </c>
    </row>
    <row r="48" spans="2:13" ht="27.75" customHeight="1">
      <c r="B48" s="1173"/>
      <c r="C48" s="1174"/>
      <c r="D48" s="85"/>
      <c r="E48" s="1177" t="s">
        <v>32</v>
      </c>
      <c r="F48" s="1177"/>
      <c r="G48" s="1177"/>
      <c r="H48" s="1178"/>
      <c r="I48" s="86" t="s">
        <v>490</v>
      </c>
      <c r="J48" s="87" t="s">
        <v>490</v>
      </c>
      <c r="K48" s="87" t="s">
        <v>490</v>
      </c>
      <c r="L48" s="87" t="s">
        <v>490</v>
      </c>
      <c r="M48" s="88" t="s">
        <v>490</v>
      </c>
    </row>
    <row r="49" spans="2:13" ht="27.75" customHeight="1">
      <c r="B49" s="1179" t="s">
        <v>33</v>
      </c>
      <c r="C49" s="1180"/>
      <c r="D49" s="89"/>
      <c r="E49" s="1177" t="s">
        <v>34</v>
      </c>
      <c r="F49" s="1177"/>
      <c r="G49" s="1177"/>
      <c r="H49" s="1178"/>
      <c r="I49" s="86">
        <v>8850</v>
      </c>
      <c r="J49" s="87">
        <v>10124</v>
      </c>
      <c r="K49" s="87">
        <v>11881</v>
      </c>
      <c r="L49" s="87">
        <v>13148</v>
      </c>
      <c r="M49" s="88">
        <v>13414</v>
      </c>
    </row>
    <row r="50" spans="2:13" ht="27.75" customHeight="1">
      <c r="B50" s="1171"/>
      <c r="C50" s="1172"/>
      <c r="D50" s="85"/>
      <c r="E50" s="1177" t="s">
        <v>35</v>
      </c>
      <c r="F50" s="1177"/>
      <c r="G50" s="1177"/>
      <c r="H50" s="1178"/>
      <c r="I50" s="86">
        <v>8463</v>
      </c>
      <c r="J50" s="87">
        <v>7736</v>
      </c>
      <c r="K50" s="87">
        <v>8449</v>
      </c>
      <c r="L50" s="87">
        <v>8567</v>
      </c>
      <c r="M50" s="88">
        <v>9069</v>
      </c>
    </row>
    <row r="51" spans="2:13" ht="27.75" customHeight="1">
      <c r="B51" s="1173"/>
      <c r="C51" s="1174"/>
      <c r="D51" s="85"/>
      <c r="E51" s="1177" t="s">
        <v>36</v>
      </c>
      <c r="F51" s="1177"/>
      <c r="G51" s="1177"/>
      <c r="H51" s="1178"/>
      <c r="I51" s="86">
        <v>50929</v>
      </c>
      <c r="J51" s="87">
        <v>54122</v>
      </c>
      <c r="K51" s="87">
        <v>53790</v>
      </c>
      <c r="L51" s="87">
        <v>54073</v>
      </c>
      <c r="M51" s="88">
        <v>54245</v>
      </c>
    </row>
    <row r="52" spans="2:13" ht="27.75" customHeight="1" thickBot="1">
      <c r="B52" s="1181" t="s">
        <v>37</v>
      </c>
      <c r="C52" s="1182"/>
      <c r="D52" s="90"/>
      <c r="E52" s="1183" t="s">
        <v>38</v>
      </c>
      <c r="F52" s="1183"/>
      <c r="G52" s="1183"/>
      <c r="H52" s="1184"/>
      <c r="I52" s="91">
        <v>24681</v>
      </c>
      <c r="J52" s="92">
        <v>23030</v>
      </c>
      <c r="K52" s="92">
        <v>16722</v>
      </c>
      <c r="L52" s="92">
        <v>14361</v>
      </c>
      <c r="M52" s="93">
        <v>14997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45468</v>
      </c>
      <c r="E3" s="116"/>
      <c r="F3" s="117">
        <v>35965</v>
      </c>
      <c r="G3" s="118"/>
      <c r="H3" s="119"/>
    </row>
    <row r="4" spans="1:8">
      <c r="A4" s="120"/>
      <c r="B4" s="121"/>
      <c r="C4" s="122"/>
      <c r="D4" s="123">
        <v>33479</v>
      </c>
      <c r="E4" s="124"/>
      <c r="F4" s="125">
        <v>20136</v>
      </c>
      <c r="G4" s="126"/>
      <c r="H4" s="127"/>
    </row>
    <row r="5" spans="1:8">
      <c r="A5" s="108" t="s">
        <v>522</v>
      </c>
      <c r="B5" s="113"/>
      <c r="C5" s="114"/>
      <c r="D5" s="115">
        <v>77825</v>
      </c>
      <c r="E5" s="116"/>
      <c r="F5" s="117">
        <v>41433</v>
      </c>
      <c r="G5" s="118"/>
      <c r="H5" s="119"/>
    </row>
    <row r="6" spans="1:8">
      <c r="A6" s="120"/>
      <c r="B6" s="121"/>
      <c r="C6" s="122"/>
      <c r="D6" s="123">
        <v>59956</v>
      </c>
      <c r="E6" s="124"/>
      <c r="F6" s="125">
        <v>22351</v>
      </c>
      <c r="G6" s="126"/>
      <c r="H6" s="127"/>
    </row>
    <row r="7" spans="1:8">
      <c r="A7" s="108" t="s">
        <v>523</v>
      </c>
      <c r="B7" s="113"/>
      <c r="C7" s="114"/>
      <c r="D7" s="115">
        <v>32356</v>
      </c>
      <c r="E7" s="116"/>
      <c r="F7" s="117">
        <v>43493</v>
      </c>
      <c r="G7" s="118"/>
      <c r="H7" s="119"/>
    </row>
    <row r="8" spans="1:8">
      <c r="A8" s="120"/>
      <c r="B8" s="121"/>
      <c r="C8" s="122"/>
      <c r="D8" s="123">
        <v>17919</v>
      </c>
      <c r="E8" s="124"/>
      <c r="F8" s="125">
        <v>23254</v>
      </c>
      <c r="G8" s="126"/>
      <c r="H8" s="127"/>
    </row>
    <row r="9" spans="1:8">
      <c r="A9" s="108" t="s">
        <v>524</v>
      </c>
      <c r="B9" s="113"/>
      <c r="C9" s="114"/>
      <c r="D9" s="115">
        <v>48697</v>
      </c>
      <c r="E9" s="116"/>
      <c r="F9" s="117">
        <v>50840</v>
      </c>
      <c r="G9" s="118"/>
      <c r="H9" s="119"/>
    </row>
    <row r="10" spans="1:8">
      <c r="A10" s="120"/>
      <c r="B10" s="121"/>
      <c r="C10" s="122"/>
      <c r="D10" s="123">
        <v>16439</v>
      </c>
      <c r="E10" s="124"/>
      <c r="F10" s="125">
        <v>25367</v>
      </c>
      <c r="G10" s="126"/>
      <c r="H10" s="127"/>
    </row>
    <row r="11" spans="1:8">
      <c r="A11" s="108" t="s">
        <v>525</v>
      </c>
      <c r="B11" s="113"/>
      <c r="C11" s="114"/>
      <c r="D11" s="115">
        <v>51918</v>
      </c>
      <c r="E11" s="116"/>
      <c r="F11" s="117">
        <v>53605</v>
      </c>
      <c r="G11" s="118"/>
      <c r="H11" s="119"/>
    </row>
    <row r="12" spans="1:8">
      <c r="A12" s="120"/>
      <c r="B12" s="121"/>
      <c r="C12" s="128"/>
      <c r="D12" s="123">
        <v>21744</v>
      </c>
      <c r="E12" s="124"/>
      <c r="F12" s="125">
        <v>28343</v>
      </c>
      <c r="G12" s="126"/>
      <c r="H12" s="127"/>
    </row>
    <row r="13" spans="1:8">
      <c r="A13" s="108"/>
      <c r="B13" s="113"/>
      <c r="C13" s="129"/>
      <c r="D13" s="130">
        <v>51253</v>
      </c>
      <c r="E13" s="131"/>
      <c r="F13" s="132">
        <v>45067</v>
      </c>
      <c r="G13" s="133"/>
      <c r="H13" s="119"/>
    </row>
    <row r="14" spans="1:8">
      <c r="A14" s="120"/>
      <c r="B14" s="121"/>
      <c r="C14" s="122"/>
      <c r="D14" s="123">
        <v>29907</v>
      </c>
      <c r="E14" s="124"/>
      <c r="F14" s="125">
        <v>23890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4.68</v>
      </c>
      <c r="C19" s="134">
        <f>ROUND(VALUE(SUBSTITUTE(実質収支比率等に係る経年分析!G$48,"▲","-")),2)</f>
        <v>4.21</v>
      </c>
      <c r="D19" s="134">
        <f>ROUND(VALUE(SUBSTITUTE(実質収支比率等に係る経年分析!H$48,"▲","-")),2)</f>
        <v>2.97</v>
      </c>
      <c r="E19" s="134">
        <f>ROUND(VALUE(SUBSTITUTE(実質収支比率等に係る経年分析!I$48,"▲","-")),2)</f>
        <v>1.06</v>
      </c>
      <c r="F19" s="134">
        <f>ROUND(VALUE(SUBSTITUTE(実質収支比率等に係る経年分析!J$48,"▲","-")),2)</f>
        <v>1.53</v>
      </c>
    </row>
    <row r="20" spans="1:11">
      <c r="A20" s="134" t="s">
        <v>43</v>
      </c>
      <c r="B20" s="134">
        <f>ROUND(VALUE(SUBSTITUTE(実質収支比率等に係る経年分析!F$47,"▲","-")),2)</f>
        <v>15.91</v>
      </c>
      <c r="C20" s="134">
        <f>ROUND(VALUE(SUBSTITUTE(実質収支比率等に係る経年分析!G$47,"▲","-")),2)</f>
        <v>19.43</v>
      </c>
      <c r="D20" s="134">
        <f>ROUND(VALUE(SUBSTITUTE(実質収支比率等に係る経年分析!H$47,"▲","-")),2)</f>
        <v>21.47</v>
      </c>
      <c r="E20" s="134">
        <f>ROUND(VALUE(SUBSTITUTE(実質収支比率等に係る経年分析!I$47,"▲","-")),2)</f>
        <v>23.43</v>
      </c>
      <c r="F20" s="134">
        <f>ROUND(VALUE(SUBSTITUTE(実質収支比率等に係る経年分析!J$47,"▲","-")),2)</f>
        <v>25.13</v>
      </c>
    </row>
    <row r="21" spans="1:11">
      <c r="A21" s="134" t="s">
        <v>44</v>
      </c>
      <c r="B21" s="134">
        <f>IF(ISNUMBER(VALUE(SUBSTITUTE(実質収支比率等に係る経年分析!F$49,"▲","-"))),ROUND(VALUE(SUBSTITUTE(実質収支比率等に係る経年分析!F$49,"▲","-")),2),NA())</f>
        <v>3.82</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-1.83</v>
      </c>
      <c r="F21" s="134">
        <f>IF(ISNUMBER(VALUE(SUBSTITUTE(実質収支比率等に係る経年分析!J$49,"▲","-"))),ROUND(VALUE(SUBSTITUTE(実質収支比率等に係る経年分析!J$49,"▲","-")),2),NA())</f>
        <v>1.57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漁港管理特別会計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市営住宅事業特別会計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宮島水族館事業特別会計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4.5199999999999996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1.1100000000000001</v>
      </c>
    </row>
    <row r="35" spans="1:16">
      <c r="A35" s="135" t="str">
        <f>IF(連結実質赤字比率に係る赤字・黒字の構成分析!C$35="",NA(),連結実質赤字比率に係る赤字・黒字の構成分析!C$35)</f>
        <v>国民宿舎事業会計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5419</v>
      </c>
      <c r="E42" s="136"/>
      <c r="F42" s="136"/>
      <c r="G42" s="136">
        <f>'実質公債費比率（分子）の構造'!L$52</f>
        <v>5538</v>
      </c>
      <c r="H42" s="136"/>
      <c r="I42" s="136"/>
      <c r="J42" s="136">
        <f>'実質公債費比率（分子）の構造'!M$52</f>
        <v>6027</v>
      </c>
      <c r="K42" s="136"/>
      <c r="L42" s="136"/>
      <c r="M42" s="136">
        <f>'実質公債費比率（分子）の構造'!N$52</f>
        <v>6018</v>
      </c>
      <c r="N42" s="136"/>
      <c r="O42" s="136"/>
      <c r="P42" s="136">
        <f>'実質公債費比率（分子）の構造'!O$52</f>
        <v>6182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46</v>
      </c>
      <c r="C44" s="136"/>
      <c r="D44" s="136"/>
      <c r="E44" s="136">
        <f>'実質公債費比率（分子）の構造'!L$50</f>
        <v>43</v>
      </c>
      <c r="F44" s="136"/>
      <c r="G44" s="136"/>
      <c r="H44" s="136">
        <f>'実質公債費比率（分子）の構造'!M$50</f>
        <v>41</v>
      </c>
      <c r="I44" s="136"/>
      <c r="J44" s="136"/>
      <c r="K44" s="136">
        <f>'実質公債費比率（分子）の構造'!N$50</f>
        <v>41</v>
      </c>
      <c r="L44" s="136"/>
      <c r="M44" s="136"/>
      <c r="N44" s="136">
        <f>'実質公債費比率（分子）の構造'!O$50</f>
        <v>40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1579</v>
      </c>
      <c r="C46" s="136"/>
      <c r="D46" s="136"/>
      <c r="E46" s="136">
        <f>'実質公債費比率（分子）の構造'!L$48</f>
        <v>1563</v>
      </c>
      <c r="F46" s="136"/>
      <c r="G46" s="136"/>
      <c r="H46" s="136">
        <f>'実質公債費比率（分子）の構造'!M$48</f>
        <v>1535</v>
      </c>
      <c r="I46" s="136"/>
      <c r="J46" s="136"/>
      <c r="K46" s="136">
        <f>'実質公債費比率（分子）の構造'!N$48</f>
        <v>1592</v>
      </c>
      <c r="L46" s="136"/>
      <c r="M46" s="136"/>
      <c r="N46" s="136">
        <f>'実質公債費比率（分子）の構造'!O$48</f>
        <v>1531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6053</v>
      </c>
      <c r="C49" s="136"/>
      <c r="D49" s="136"/>
      <c r="E49" s="136">
        <f>'実質公債費比率（分子）の構造'!L$45</f>
        <v>6134</v>
      </c>
      <c r="F49" s="136"/>
      <c r="G49" s="136"/>
      <c r="H49" s="136">
        <f>'実質公債費比率（分子）の構造'!M$45</f>
        <v>6649</v>
      </c>
      <c r="I49" s="136"/>
      <c r="J49" s="136"/>
      <c r="K49" s="136">
        <f>'実質公債費比率（分子）の構造'!N$45</f>
        <v>6708</v>
      </c>
      <c r="L49" s="136"/>
      <c r="M49" s="136"/>
      <c r="N49" s="136">
        <f>'実質公債費比率（分子）の構造'!O$45</f>
        <v>6557</v>
      </c>
      <c r="O49" s="136"/>
      <c r="P49" s="136"/>
    </row>
    <row r="50" spans="1:16">
      <c r="A50" s="136" t="s">
        <v>59</v>
      </c>
      <c r="B50" s="136" t="e">
        <f>NA()</f>
        <v>#N/A</v>
      </c>
      <c r="C50" s="136">
        <f>IF(ISNUMBER('実質公債費比率（分子）の構造'!K$53),'実質公債費比率（分子）の構造'!K$53,NA())</f>
        <v>2259</v>
      </c>
      <c r="D50" s="136" t="e">
        <f>NA()</f>
        <v>#N/A</v>
      </c>
      <c r="E50" s="136" t="e">
        <f>NA()</f>
        <v>#N/A</v>
      </c>
      <c r="F50" s="136">
        <f>IF(ISNUMBER('実質公債費比率（分子）の構造'!L$53),'実質公債費比率（分子）の構造'!L$53,NA())</f>
        <v>2202</v>
      </c>
      <c r="G50" s="136" t="e">
        <f>NA()</f>
        <v>#N/A</v>
      </c>
      <c r="H50" s="136" t="e">
        <f>NA()</f>
        <v>#N/A</v>
      </c>
      <c r="I50" s="136">
        <f>IF(ISNUMBER('実質公債費比率（分子）の構造'!M$53),'実質公債費比率（分子）の構造'!M$53,NA())</f>
        <v>2198</v>
      </c>
      <c r="J50" s="136" t="e">
        <f>NA()</f>
        <v>#N/A</v>
      </c>
      <c r="K50" s="136" t="e">
        <f>NA()</f>
        <v>#N/A</v>
      </c>
      <c r="L50" s="136">
        <f>IF(ISNUMBER('実質公債費比率（分子）の構造'!N$53),'実質公債費比率（分子）の構造'!N$53,NA())</f>
        <v>2323</v>
      </c>
      <c r="M50" s="136" t="e">
        <f>NA()</f>
        <v>#N/A</v>
      </c>
      <c r="N50" s="136" t="e">
        <f>NA()</f>
        <v>#N/A</v>
      </c>
      <c r="O50" s="136">
        <f>IF(ISNUMBER('実質公債費比率（分子）の構造'!O$53),'実質公債費比率（分子）の構造'!O$53,NA())</f>
        <v>1946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50929</v>
      </c>
      <c r="E56" s="135"/>
      <c r="F56" s="135"/>
      <c r="G56" s="135">
        <f>'将来負担比率（分子）の構造'!J$51</f>
        <v>54122</v>
      </c>
      <c r="H56" s="135"/>
      <c r="I56" s="135"/>
      <c r="J56" s="135">
        <f>'将来負担比率（分子）の構造'!K$51</f>
        <v>53790</v>
      </c>
      <c r="K56" s="135"/>
      <c r="L56" s="135"/>
      <c r="M56" s="135">
        <f>'将来負担比率（分子）の構造'!L$51</f>
        <v>54073</v>
      </c>
      <c r="N56" s="135"/>
      <c r="O56" s="135"/>
      <c r="P56" s="135">
        <f>'将来負担比率（分子）の構造'!M$51</f>
        <v>54245</v>
      </c>
    </row>
    <row r="57" spans="1:16">
      <c r="A57" s="135" t="s">
        <v>35</v>
      </c>
      <c r="B57" s="135"/>
      <c r="C57" s="135"/>
      <c r="D57" s="135">
        <f>'将来負担比率（分子）の構造'!I$50</f>
        <v>8463</v>
      </c>
      <c r="E57" s="135"/>
      <c r="F57" s="135"/>
      <c r="G57" s="135">
        <f>'将来負担比率（分子）の構造'!J$50</f>
        <v>7736</v>
      </c>
      <c r="H57" s="135"/>
      <c r="I57" s="135"/>
      <c r="J57" s="135">
        <f>'将来負担比率（分子）の構造'!K$50</f>
        <v>8449</v>
      </c>
      <c r="K57" s="135"/>
      <c r="L57" s="135"/>
      <c r="M57" s="135">
        <f>'将来負担比率（分子）の構造'!L$50</f>
        <v>8567</v>
      </c>
      <c r="N57" s="135"/>
      <c r="O57" s="135"/>
      <c r="P57" s="135">
        <f>'将来負担比率（分子）の構造'!M$50</f>
        <v>9069</v>
      </c>
    </row>
    <row r="58" spans="1:16">
      <c r="A58" s="135" t="s">
        <v>34</v>
      </c>
      <c r="B58" s="135"/>
      <c r="C58" s="135"/>
      <c r="D58" s="135">
        <f>'将来負担比率（分子）の構造'!I$49</f>
        <v>8850</v>
      </c>
      <c r="E58" s="135"/>
      <c r="F58" s="135"/>
      <c r="G58" s="135">
        <f>'将来負担比率（分子）の構造'!J$49</f>
        <v>10124</v>
      </c>
      <c r="H58" s="135"/>
      <c r="I58" s="135"/>
      <c r="J58" s="135">
        <f>'将来負担比率（分子）の構造'!K$49</f>
        <v>11881</v>
      </c>
      <c r="K58" s="135"/>
      <c r="L58" s="135"/>
      <c r="M58" s="135">
        <f>'将来負担比率（分子）の構造'!L$49</f>
        <v>13148</v>
      </c>
      <c r="N58" s="135"/>
      <c r="O58" s="135"/>
      <c r="P58" s="135">
        <f>'将来負担比率（分子）の構造'!M$49</f>
        <v>13414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586</v>
      </c>
      <c r="C61" s="135"/>
      <c r="D61" s="135"/>
      <c r="E61" s="135">
        <f>'将来負担比率（分子）の構造'!J$46</f>
        <v>733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10580</v>
      </c>
      <c r="C62" s="135"/>
      <c r="D62" s="135"/>
      <c r="E62" s="135">
        <f>'将来負担比率（分子）の構造'!J$45</f>
        <v>10271</v>
      </c>
      <c r="F62" s="135"/>
      <c r="G62" s="135"/>
      <c r="H62" s="135">
        <f>'将来負担比率（分子）の構造'!K$45</f>
        <v>10084</v>
      </c>
      <c r="I62" s="135"/>
      <c r="J62" s="135"/>
      <c r="K62" s="135">
        <f>'将来負担比率（分子）の構造'!L$45</f>
        <v>9969</v>
      </c>
      <c r="L62" s="135"/>
      <c r="M62" s="135"/>
      <c r="N62" s="135">
        <f>'将来負担比率（分子）の構造'!M$45</f>
        <v>9156</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24650</v>
      </c>
      <c r="C64" s="135"/>
      <c r="D64" s="135"/>
      <c r="E64" s="135">
        <f>'将来負担比率（分子）の構造'!J$43</f>
        <v>24034</v>
      </c>
      <c r="F64" s="135"/>
      <c r="G64" s="135"/>
      <c r="H64" s="135">
        <f>'将来負担比率（分子）の構造'!K$43</f>
        <v>23096</v>
      </c>
      <c r="I64" s="135"/>
      <c r="J64" s="135"/>
      <c r="K64" s="135">
        <f>'将来負担比率（分子）の構造'!L$43</f>
        <v>23096</v>
      </c>
      <c r="L64" s="135"/>
      <c r="M64" s="135"/>
      <c r="N64" s="135">
        <f>'将来負担比率（分子）の構造'!M$43</f>
        <v>23202</v>
      </c>
      <c r="O64" s="135"/>
      <c r="P64" s="135"/>
    </row>
    <row r="65" spans="1:16">
      <c r="A65" s="135" t="s">
        <v>26</v>
      </c>
      <c r="B65" s="135">
        <f>'将来負担比率（分子）の構造'!I$42</f>
        <v>1587</v>
      </c>
      <c r="C65" s="135"/>
      <c r="D65" s="135"/>
      <c r="E65" s="135">
        <f>'将来負担比率（分子）の構造'!J$42</f>
        <v>1504</v>
      </c>
      <c r="F65" s="135"/>
      <c r="G65" s="135"/>
      <c r="H65" s="135">
        <f>'将来負担比率（分子）の構造'!K$42</f>
        <v>649</v>
      </c>
      <c r="I65" s="135"/>
      <c r="J65" s="135"/>
      <c r="K65" s="135">
        <f>'将来負担比率（分子）の構造'!L$42</f>
        <v>611</v>
      </c>
      <c r="L65" s="135"/>
      <c r="M65" s="135"/>
      <c r="N65" s="135">
        <f>'将来負担比率（分子）の構造'!M$42</f>
        <v>2361</v>
      </c>
      <c r="O65" s="135"/>
      <c r="P65" s="135"/>
    </row>
    <row r="66" spans="1:16">
      <c r="A66" s="135" t="s">
        <v>25</v>
      </c>
      <c r="B66" s="135">
        <f>'将来負担比率（分子）の構造'!I$41</f>
        <v>55519</v>
      </c>
      <c r="C66" s="135"/>
      <c r="D66" s="135"/>
      <c r="E66" s="135">
        <f>'将来負担比率（分子）の構造'!J$41</f>
        <v>58470</v>
      </c>
      <c r="F66" s="135"/>
      <c r="G66" s="135"/>
      <c r="H66" s="135">
        <f>'将来負担比率（分子）の構造'!K$41</f>
        <v>57012</v>
      </c>
      <c r="I66" s="135"/>
      <c r="J66" s="135"/>
      <c r="K66" s="135">
        <f>'将来負担比率（分子）の構造'!L$41</f>
        <v>56474</v>
      </c>
      <c r="L66" s="135"/>
      <c r="M66" s="135"/>
      <c r="N66" s="135">
        <f>'将来負担比率（分子）の構造'!M$41</f>
        <v>57006</v>
      </c>
      <c r="O66" s="135"/>
      <c r="P66" s="135"/>
    </row>
    <row r="67" spans="1:16">
      <c r="A67" s="135" t="s">
        <v>63</v>
      </c>
      <c r="B67" s="135" t="e">
        <f>NA()</f>
        <v>#N/A</v>
      </c>
      <c r="C67" s="135">
        <f>IF(ISNUMBER('将来負担比率（分子）の構造'!I$52), IF('将来負担比率（分子）の構造'!I$52 &lt; 0, 0, '将来負担比率（分子）の構造'!I$52), NA())</f>
        <v>24681</v>
      </c>
      <c r="D67" s="135" t="e">
        <f>NA()</f>
        <v>#N/A</v>
      </c>
      <c r="E67" s="135" t="e">
        <f>NA()</f>
        <v>#N/A</v>
      </c>
      <c r="F67" s="135">
        <f>IF(ISNUMBER('将来負担比率（分子）の構造'!J$52), IF('将来負担比率（分子）の構造'!J$52 &lt; 0, 0, '将来負担比率（分子）の構造'!J$52), NA())</f>
        <v>23030</v>
      </c>
      <c r="G67" s="135" t="e">
        <f>NA()</f>
        <v>#N/A</v>
      </c>
      <c r="H67" s="135" t="e">
        <f>NA()</f>
        <v>#N/A</v>
      </c>
      <c r="I67" s="135">
        <f>IF(ISNUMBER('将来負担比率（分子）の構造'!K$52), IF('将来負担比率（分子）の構造'!K$52 &lt; 0, 0, '将来負担比率（分子）の構造'!K$52), NA())</f>
        <v>16722</v>
      </c>
      <c r="J67" s="135" t="e">
        <f>NA()</f>
        <v>#N/A</v>
      </c>
      <c r="K67" s="135" t="e">
        <f>NA()</f>
        <v>#N/A</v>
      </c>
      <c r="L67" s="135">
        <f>IF(ISNUMBER('将来負担比率（分子）の構造'!L$52), IF('将来負担比率（分子）の構造'!L$52 &lt; 0, 0, '将来負担比率（分子）の構造'!L$52), NA())</f>
        <v>14361</v>
      </c>
      <c r="M67" s="135" t="e">
        <f>NA()</f>
        <v>#N/A</v>
      </c>
      <c r="N67" s="135" t="e">
        <f>NA()</f>
        <v>#N/A</v>
      </c>
      <c r="O67" s="135">
        <f>IF(ISNUMBER('将来負担比率（分子）の構造'!M$52), IF('将来負担比率（分子）の構造'!M$52 &lt; 0, 0, '将来負担比率（分子）の構造'!M$52), NA())</f>
        <v>14997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15601114</v>
      </c>
      <c r="S5" s="583"/>
      <c r="T5" s="583"/>
      <c r="U5" s="583"/>
      <c r="V5" s="583"/>
      <c r="W5" s="583"/>
      <c r="X5" s="583"/>
      <c r="Y5" s="584"/>
      <c r="Z5" s="585">
        <v>33.6</v>
      </c>
      <c r="AA5" s="585"/>
      <c r="AB5" s="585"/>
      <c r="AC5" s="585"/>
      <c r="AD5" s="586">
        <v>14795264</v>
      </c>
      <c r="AE5" s="586"/>
      <c r="AF5" s="586"/>
      <c r="AG5" s="586"/>
      <c r="AH5" s="586"/>
      <c r="AI5" s="586"/>
      <c r="AJ5" s="586"/>
      <c r="AK5" s="586"/>
      <c r="AL5" s="587">
        <v>58</v>
      </c>
      <c r="AM5" s="588"/>
      <c r="AN5" s="588"/>
      <c r="AO5" s="589"/>
      <c r="AP5" s="579" t="s">
        <v>209</v>
      </c>
      <c r="AQ5" s="580"/>
      <c r="AR5" s="580"/>
      <c r="AS5" s="580"/>
      <c r="AT5" s="580"/>
      <c r="AU5" s="580"/>
      <c r="AV5" s="580"/>
      <c r="AW5" s="580"/>
      <c r="AX5" s="580"/>
      <c r="AY5" s="580"/>
      <c r="AZ5" s="580"/>
      <c r="BA5" s="580"/>
      <c r="BB5" s="580"/>
      <c r="BC5" s="580"/>
      <c r="BD5" s="580"/>
      <c r="BE5" s="580"/>
      <c r="BF5" s="581"/>
      <c r="BG5" s="593">
        <v>14770504</v>
      </c>
      <c r="BH5" s="594"/>
      <c r="BI5" s="594"/>
      <c r="BJ5" s="594"/>
      <c r="BK5" s="594"/>
      <c r="BL5" s="594"/>
      <c r="BM5" s="594"/>
      <c r="BN5" s="595"/>
      <c r="BO5" s="596">
        <v>94.7</v>
      </c>
      <c r="BP5" s="596"/>
      <c r="BQ5" s="596"/>
      <c r="BR5" s="596"/>
      <c r="BS5" s="597">
        <v>103635</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286022</v>
      </c>
      <c r="S6" s="594"/>
      <c r="T6" s="594"/>
      <c r="U6" s="594"/>
      <c r="V6" s="594"/>
      <c r="W6" s="594"/>
      <c r="X6" s="594"/>
      <c r="Y6" s="595"/>
      <c r="Z6" s="596">
        <v>0.6</v>
      </c>
      <c r="AA6" s="596"/>
      <c r="AB6" s="596"/>
      <c r="AC6" s="596"/>
      <c r="AD6" s="597">
        <v>286022</v>
      </c>
      <c r="AE6" s="597"/>
      <c r="AF6" s="597"/>
      <c r="AG6" s="597"/>
      <c r="AH6" s="597"/>
      <c r="AI6" s="597"/>
      <c r="AJ6" s="597"/>
      <c r="AK6" s="597"/>
      <c r="AL6" s="598">
        <v>1.1000000000000001</v>
      </c>
      <c r="AM6" s="599"/>
      <c r="AN6" s="599"/>
      <c r="AO6" s="600"/>
      <c r="AP6" s="590" t="s">
        <v>214</v>
      </c>
      <c r="AQ6" s="591"/>
      <c r="AR6" s="591"/>
      <c r="AS6" s="591"/>
      <c r="AT6" s="591"/>
      <c r="AU6" s="591"/>
      <c r="AV6" s="591"/>
      <c r="AW6" s="591"/>
      <c r="AX6" s="591"/>
      <c r="AY6" s="591"/>
      <c r="AZ6" s="591"/>
      <c r="BA6" s="591"/>
      <c r="BB6" s="591"/>
      <c r="BC6" s="591"/>
      <c r="BD6" s="591"/>
      <c r="BE6" s="591"/>
      <c r="BF6" s="592"/>
      <c r="BG6" s="593">
        <v>14770504</v>
      </c>
      <c r="BH6" s="594"/>
      <c r="BI6" s="594"/>
      <c r="BJ6" s="594"/>
      <c r="BK6" s="594"/>
      <c r="BL6" s="594"/>
      <c r="BM6" s="594"/>
      <c r="BN6" s="595"/>
      <c r="BO6" s="596">
        <v>94.7</v>
      </c>
      <c r="BP6" s="596"/>
      <c r="BQ6" s="596"/>
      <c r="BR6" s="596"/>
      <c r="BS6" s="597">
        <v>103635</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382326</v>
      </c>
      <c r="CS6" s="594"/>
      <c r="CT6" s="594"/>
      <c r="CU6" s="594"/>
      <c r="CV6" s="594"/>
      <c r="CW6" s="594"/>
      <c r="CX6" s="594"/>
      <c r="CY6" s="595"/>
      <c r="CZ6" s="596">
        <v>0.8</v>
      </c>
      <c r="DA6" s="596"/>
      <c r="DB6" s="596"/>
      <c r="DC6" s="596"/>
      <c r="DD6" s="602" t="s">
        <v>216</v>
      </c>
      <c r="DE6" s="594"/>
      <c r="DF6" s="594"/>
      <c r="DG6" s="594"/>
      <c r="DH6" s="594"/>
      <c r="DI6" s="594"/>
      <c r="DJ6" s="594"/>
      <c r="DK6" s="594"/>
      <c r="DL6" s="594"/>
      <c r="DM6" s="594"/>
      <c r="DN6" s="594"/>
      <c r="DO6" s="594"/>
      <c r="DP6" s="595"/>
      <c r="DQ6" s="602">
        <v>382326</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43787</v>
      </c>
      <c r="S7" s="594"/>
      <c r="T7" s="594"/>
      <c r="U7" s="594"/>
      <c r="V7" s="594"/>
      <c r="W7" s="594"/>
      <c r="X7" s="594"/>
      <c r="Y7" s="595"/>
      <c r="Z7" s="596">
        <v>0.1</v>
      </c>
      <c r="AA7" s="596"/>
      <c r="AB7" s="596"/>
      <c r="AC7" s="596"/>
      <c r="AD7" s="597">
        <v>43787</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7008624</v>
      </c>
      <c r="BH7" s="594"/>
      <c r="BI7" s="594"/>
      <c r="BJ7" s="594"/>
      <c r="BK7" s="594"/>
      <c r="BL7" s="594"/>
      <c r="BM7" s="594"/>
      <c r="BN7" s="595"/>
      <c r="BO7" s="596">
        <v>44.9</v>
      </c>
      <c r="BP7" s="596"/>
      <c r="BQ7" s="596"/>
      <c r="BR7" s="596"/>
      <c r="BS7" s="597">
        <v>103635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4593232</v>
      </c>
      <c r="CS7" s="594"/>
      <c r="CT7" s="594"/>
      <c r="CU7" s="594"/>
      <c r="CV7" s="594"/>
      <c r="CW7" s="594"/>
      <c r="CX7" s="594"/>
      <c r="CY7" s="595"/>
      <c r="CZ7" s="596">
        <v>10</v>
      </c>
      <c r="DA7" s="596"/>
      <c r="DB7" s="596"/>
      <c r="DC7" s="596"/>
      <c r="DD7" s="602">
        <v>239365</v>
      </c>
      <c r="DE7" s="594"/>
      <c r="DF7" s="594"/>
      <c r="DG7" s="594"/>
      <c r="DH7" s="594"/>
      <c r="DI7" s="594"/>
      <c r="DJ7" s="594"/>
      <c r="DK7" s="594"/>
      <c r="DL7" s="594"/>
      <c r="DM7" s="594"/>
      <c r="DN7" s="594"/>
      <c r="DO7" s="594"/>
      <c r="DP7" s="595"/>
      <c r="DQ7" s="602">
        <v>3965293</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122155</v>
      </c>
      <c r="S8" s="594"/>
      <c r="T8" s="594"/>
      <c r="U8" s="594"/>
      <c r="V8" s="594"/>
      <c r="W8" s="594"/>
      <c r="X8" s="594"/>
      <c r="Y8" s="595"/>
      <c r="Z8" s="596">
        <v>0.3</v>
      </c>
      <c r="AA8" s="596"/>
      <c r="AB8" s="596"/>
      <c r="AC8" s="596"/>
      <c r="AD8" s="597">
        <v>122155</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215985</v>
      </c>
      <c r="BH8" s="594"/>
      <c r="BI8" s="594"/>
      <c r="BJ8" s="594"/>
      <c r="BK8" s="594"/>
      <c r="BL8" s="594"/>
      <c r="BM8" s="594"/>
      <c r="BN8" s="595"/>
      <c r="BO8" s="596">
        <v>1.4</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14283987</v>
      </c>
      <c r="CS8" s="594"/>
      <c r="CT8" s="594"/>
      <c r="CU8" s="594"/>
      <c r="CV8" s="594"/>
      <c r="CW8" s="594"/>
      <c r="CX8" s="594"/>
      <c r="CY8" s="595"/>
      <c r="CZ8" s="596">
        <v>31.1</v>
      </c>
      <c r="DA8" s="596"/>
      <c r="DB8" s="596"/>
      <c r="DC8" s="596"/>
      <c r="DD8" s="602">
        <v>271272</v>
      </c>
      <c r="DE8" s="594"/>
      <c r="DF8" s="594"/>
      <c r="DG8" s="594"/>
      <c r="DH8" s="594"/>
      <c r="DI8" s="594"/>
      <c r="DJ8" s="594"/>
      <c r="DK8" s="594"/>
      <c r="DL8" s="594"/>
      <c r="DM8" s="594"/>
      <c r="DN8" s="594"/>
      <c r="DO8" s="594"/>
      <c r="DP8" s="595"/>
      <c r="DQ8" s="602">
        <v>7680420</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65956</v>
      </c>
      <c r="S9" s="594"/>
      <c r="T9" s="594"/>
      <c r="U9" s="594"/>
      <c r="V9" s="594"/>
      <c r="W9" s="594"/>
      <c r="X9" s="594"/>
      <c r="Y9" s="595"/>
      <c r="Z9" s="596">
        <v>0.1</v>
      </c>
      <c r="AA9" s="596"/>
      <c r="AB9" s="596"/>
      <c r="AC9" s="596"/>
      <c r="AD9" s="597">
        <v>65956</v>
      </c>
      <c r="AE9" s="597"/>
      <c r="AF9" s="597"/>
      <c r="AG9" s="597"/>
      <c r="AH9" s="597"/>
      <c r="AI9" s="597"/>
      <c r="AJ9" s="597"/>
      <c r="AK9" s="597"/>
      <c r="AL9" s="598">
        <v>0.3</v>
      </c>
      <c r="AM9" s="599"/>
      <c r="AN9" s="599"/>
      <c r="AO9" s="600"/>
      <c r="AP9" s="590" t="s">
        <v>225</v>
      </c>
      <c r="AQ9" s="591"/>
      <c r="AR9" s="591"/>
      <c r="AS9" s="591"/>
      <c r="AT9" s="591"/>
      <c r="AU9" s="591"/>
      <c r="AV9" s="591"/>
      <c r="AW9" s="591"/>
      <c r="AX9" s="591"/>
      <c r="AY9" s="591"/>
      <c r="AZ9" s="591"/>
      <c r="BA9" s="591"/>
      <c r="BB9" s="591"/>
      <c r="BC9" s="591"/>
      <c r="BD9" s="591"/>
      <c r="BE9" s="591"/>
      <c r="BF9" s="592"/>
      <c r="BG9" s="593">
        <v>5838960</v>
      </c>
      <c r="BH9" s="594"/>
      <c r="BI9" s="594"/>
      <c r="BJ9" s="594"/>
      <c r="BK9" s="594"/>
      <c r="BL9" s="594"/>
      <c r="BM9" s="594"/>
      <c r="BN9" s="595"/>
      <c r="BO9" s="596">
        <v>37.4</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3403863</v>
      </c>
      <c r="CS9" s="594"/>
      <c r="CT9" s="594"/>
      <c r="CU9" s="594"/>
      <c r="CV9" s="594"/>
      <c r="CW9" s="594"/>
      <c r="CX9" s="594"/>
      <c r="CY9" s="595"/>
      <c r="CZ9" s="596">
        <v>7.4</v>
      </c>
      <c r="DA9" s="596"/>
      <c r="DB9" s="596"/>
      <c r="DC9" s="596"/>
      <c r="DD9" s="602">
        <v>72794</v>
      </c>
      <c r="DE9" s="594"/>
      <c r="DF9" s="594"/>
      <c r="DG9" s="594"/>
      <c r="DH9" s="594"/>
      <c r="DI9" s="594"/>
      <c r="DJ9" s="594"/>
      <c r="DK9" s="594"/>
      <c r="DL9" s="594"/>
      <c r="DM9" s="594"/>
      <c r="DN9" s="594"/>
      <c r="DO9" s="594"/>
      <c r="DP9" s="595"/>
      <c r="DQ9" s="602">
        <v>2866950</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1218942</v>
      </c>
      <c r="S10" s="594"/>
      <c r="T10" s="594"/>
      <c r="U10" s="594"/>
      <c r="V10" s="594"/>
      <c r="W10" s="594"/>
      <c r="X10" s="594"/>
      <c r="Y10" s="595"/>
      <c r="Z10" s="596">
        <v>2.6</v>
      </c>
      <c r="AA10" s="596"/>
      <c r="AB10" s="596"/>
      <c r="AC10" s="596"/>
      <c r="AD10" s="597">
        <v>1218942</v>
      </c>
      <c r="AE10" s="597"/>
      <c r="AF10" s="597"/>
      <c r="AG10" s="597"/>
      <c r="AH10" s="597"/>
      <c r="AI10" s="597"/>
      <c r="AJ10" s="597"/>
      <c r="AK10" s="597"/>
      <c r="AL10" s="598">
        <v>4.8</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269797</v>
      </c>
      <c r="BH10" s="594"/>
      <c r="BI10" s="594"/>
      <c r="BJ10" s="594"/>
      <c r="BK10" s="594"/>
      <c r="BL10" s="594"/>
      <c r="BM10" s="594"/>
      <c r="BN10" s="595"/>
      <c r="BO10" s="596">
        <v>1.7</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331562</v>
      </c>
      <c r="CS10" s="594"/>
      <c r="CT10" s="594"/>
      <c r="CU10" s="594"/>
      <c r="CV10" s="594"/>
      <c r="CW10" s="594"/>
      <c r="CX10" s="594"/>
      <c r="CY10" s="595"/>
      <c r="CZ10" s="596">
        <v>0.7</v>
      </c>
      <c r="DA10" s="596"/>
      <c r="DB10" s="596"/>
      <c r="DC10" s="596"/>
      <c r="DD10" s="602" t="s">
        <v>222</v>
      </c>
      <c r="DE10" s="594"/>
      <c r="DF10" s="594"/>
      <c r="DG10" s="594"/>
      <c r="DH10" s="594"/>
      <c r="DI10" s="594"/>
      <c r="DJ10" s="594"/>
      <c r="DK10" s="594"/>
      <c r="DL10" s="594"/>
      <c r="DM10" s="594"/>
      <c r="DN10" s="594"/>
      <c r="DO10" s="594"/>
      <c r="DP10" s="595"/>
      <c r="DQ10" s="602">
        <v>130922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71556</v>
      </c>
      <c r="S11" s="594"/>
      <c r="T11" s="594"/>
      <c r="U11" s="594"/>
      <c r="V11" s="594"/>
      <c r="W11" s="594"/>
      <c r="X11" s="594"/>
      <c r="Y11" s="595"/>
      <c r="Z11" s="596">
        <v>0.2</v>
      </c>
      <c r="AA11" s="596"/>
      <c r="AB11" s="596"/>
      <c r="AC11" s="596"/>
      <c r="AD11" s="597">
        <v>71556</v>
      </c>
      <c r="AE11" s="597"/>
      <c r="AF11" s="597"/>
      <c r="AG11" s="597"/>
      <c r="AH11" s="597"/>
      <c r="AI11" s="597"/>
      <c r="AJ11" s="597"/>
      <c r="AK11" s="597"/>
      <c r="AL11" s="598">
        <v>0.3</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683882</v>
      </c>
      <c r="BH11" s="594"/>
      <c r="BI11" s="594"/>
      <c r="BJ11" s="594"/>
      <c r="BK11" s="594"/>
      <c r="BL11" s="594"/>
      <c r="BM11" s="594"/>
      <c r="BN11" s="595"/>
      <c r="BO11" s="596">
        <v>4.4000000000000004</v>
      </c>
      <c r="BP11" s="596"/>
      <c r="BQ11" s="596"/>
      <c r="BR11" s="596"/>
      <c r="BS11" s="602">
        <v>103635</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1176328</v>
      </c>
      <c r="CS11" s="594"/>
      <c r="CT11" s="594"/>
      <c r="CU11" s="594"/>
      <c r="CV11" s="594"/>
      <c r="CW11" s="594"/>
      <c r="CX11" s="594"/>
      <c r="CY11" s="595"/>
      <c r="CZ11" s="596">
        <v>2.6</v>
      </c>
      <c r="DA11" s="596"/>
      <c r="DB11" s="596"/>
      <c r="DC11" s="596"/>
      <c r="DD11" s="602">
        <v>493726</v>
      </c>
      <c r="DE11" s="594"/>
      <c r="DF11" s="594"/>
      <c r="DG11" s="594"/>
      <c r="DH11" s="594"/>
      <c r="DI11" s="594"/>
      <c r="DJ11" s="594"/>
      <c r="DK11" s="594"/>
      <c r="DL11" s="594"/>
      <c r="DM11" s="594"/>
      <c r="DN11" s="594"/>
      <c r="DO11" s="594"/>
      <c r="DP11" s="595"/>
      <c r="DQ11" s="602">
        <v>464897</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6919400</v>
      </c>
      <c r="BH12" s="594"/>
      <c r="BI12" s="594"/>
      <c r="BJ12" s="594"/>
      <c r="BK12" s="594"/>
      <c r="BL12" s="594"/>
      <c r="BM12" s="594"/>
      <c r="BN12" s="595"/>
      <c r="BO12" s="596">
        <v>44.4</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2088430</v>
      </c>
      <c r="CS12" s="594"/>
      <c r="CT12" s="594"/>
      <c r="CU12" s="594"/>
      <c r="CV12" s="594"/>
      <c r="CW12" s="594"/>
      <c r="CX12" s="594"/>
      <c r="CY12" s="595"/>
      <c r="CZ12" s="596">
        <v>4.5999999999999996</v>
      </c>
      <c r="DA12" s="596"/>
      <c r="DB12" s="596"/>
      <c r="DC12" s="596"/>
      <c r="DD12" s="602">
        <v>283084</v>
      </c>
      <c r="DE12" s="594"/>
      <c r="DF12" s="594"/>
      <c r="DG12" s="594"/>
      <c r="DH12" s="594"/>
      <c r="DI12" s="594"/>
      <c r="DJ12" s="594"/>
      <c r="DK12" s="594"/>
      <c r="DL12" s="594"/>
      <c r="DM12" s="594"/>
      <c r="DN12" s="594"/>
      <c r="DO12" s="594"/>
      <c r="DP12" s="595"/>
      <c r="DQ12" s="602">
        <v>462098</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39904</v>
      </c>
      <c r="S13" s="594"/>
      <c r="T13" s="594"/>
      <c r="U13" s="594"/>
      <c r="V13" s="594"/>
      <c r="W13" s="594"/>
      <c r="X13" s="594"/>
      <c r="Y13" s="595"/>
      <c r="Z13" s="596">
        <v>0.1</v>
      </c>
      <c r="AA13" s="596"/>
      <c r="AB13" s="596"/>
      <c r="AC13" s="596"/>
      <c r="AD13" s="597">
        <v>39904</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6882157</v>
      </c>
      <c r="BH13" s="594"/>
      <c r="BI13" s="594"/>
      <c r="BJ13" s="594"/>
      <c r="BK13" s="594"/>
      <c r="BL13" s="594"/>
      <c r="BM13" s="594"/>
      <c r="BN13" s="595"/>
      <c r="BO13" s="596">
        <v>44.1</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5543183</v>
      </c>
      <c r="CS13" s="594"/>
      <c r="CT13" s="594"/>
      <c r="CU13" s="594"/>
      <c r="CV13" s="594"/>
      <c r="CW13" s="594"/>
      <c r="CX13" s="594"/>
      <c r="CY13" s="595"/>
      <c r="CZ13" s="596">
        <v>12.1</v>
      </c>
      <c r="DA13" s="596"/>
      <c r="DB13" s="596"/>
      <c r="DC13" s="596"/>
      <c r="DD13" s="602">
        <v>2374980</v>
      </c>
      <c r="DE13" s="594"/>
      <c r="DF13" s="594"/>
      <c r="DG13" s="594"/>
      <c r="DH13" s="594"/>
      <c r="DI13" s="594"/>
      <c r="DJ13" s="594"/>
      <c r="DK13" s="594"/>
      <c r="DL13" s="594"/>
      <c r="DM13" s="594"/>
      <c r="DN13" s="594"/>
      <c r="DO13" s="594"/>
      <c r="DP13" s="595"/>
      <c r="DQ13" s="602">
        <v>2942180</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208548</v>
      </c>
      <c r="BH14" s="594"/>
      <c r="BI14" s="594"/>
      <c r="BJ14" s="594"/>
      <c r="BK14" s="594"/>
      <c r="BL14" s="594"/>
      <c r="BM14" s="594"/>
      <c r="BN14" s="595"/>
      <c r="BO14" s="596">
        <v>1.3</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2084969</v>
      </c>
      <c r="CS14" s="594"/>
      <c r="CT14" s="594"/>
      <c r="CU14" s="594"/>
      <c r="CV14" s="594"/>
      <c r="CW14" s="594"/>
      <c r="CX14" s="594"/>
      <c r="CY14" s="595"/>
      <c r="CZ14" s="596">
        <v>4.5</v>
      </c>
      <c r="DA14" s="596"/>
      <c r="DB14" s="596"/>
      <c r="DC14" s="596"/>
      <c r="DD14" s="602">
        <v>283272</v>
      </c>
      <c r="DE14" s="594"/>
      <c r="DF14" s="594"/>
      <c r="DG14" s="594"/>
      <c r="DH14" s="594"/>
      <c r="DI14" s="594"/>
      <c r="DJ14" s="594"/>
      <c r="DK14" s="594"/>
      <c r="DL14" s="594"/>
      <c r="DM14" s="594"/>
      <c r="DN14" s="594"/>
      <c r="DO14" s="594"/>
      <c r="DP14" s="595"/>
      <c r="DQ14" s="602">
        <v>1806069</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71682</v>
      </c>
      <c r="S15" s="594"/>
      <c r="T15" s="594"/>
      <c r="U15" s="594"/>
      <c r="V15" s="594"/>
      <c r="W15" s="594"/>
      <c r="X15" s="594"/>
      <c r="Y15" s="595"/>
      <c r="Z15" s="596">
        <v>0.2</v>
      </c>
      <c r="AA15" s="596"/>
      <c r="AB15" s="596"/>
      <c r="AC15" s="596"/>
      <c r="AD15" s="597">
        <v>71682</v>
      </c>
      <c r="AE15" s="597"/>
      <c r="AF15" s="597"/>
      <c r="AG15" s="597"/>
      <c r="AH15" s="597"/>
      <c r="AI15" s="597"/>
      <c r="AJ15" s="597"/>
      <c r="AK15" s="597"/>
      <c r="AL15" s="598">
        <v>0.3</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633932</v>
      </c>
      <c r="BH15" s="594"/>
      <c r="BI15" s="594"/>
      <c r="BJ15" s="594"/>
      <c r="BK15" s="594"/>
      <c r="BL15" s="594"/>
      <c r="BM15" s="594"/>
      <c r="BN15" s="595"/>
      <c r="BO15" s="596">
        <v>4.0999999999999996</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5463348</v>
      </c>
      <c r="CS15" s="594"/>
      <c r="CT15" s="594"/>
      <c r="CU15" s="594"/>
      <c r="CV15" s="594"/>
      <c r="CW15" s="594"/>
      <c r="CX15" s="594"/>
      <c r="CY15" s="595"/>
      <c r="CZ15" s="596">
        <v>11.9</v>
      </c>
      <c r="DA15" s="596"/>
      <c r="DB15" s="596"/>
      <c r="DC15" s="596"/>
      <c r="DD15" s="602">
        <v>2072089</v>
      </c>
      <c r="DE15" s="594"/>
      <c r="DF15" s="594"/>
      <c r="DG15" s="594"/>
      <c r="DH15" s="594"/>
      <c r="DI15" s="594"/>
      <c r="DJ15" s="594"/>
      <c r="DK15" s="594"/>
      <c r="DL15" s="594"/>
      <c r="DM15" s="594"/>
      <c r="DN15" s="594"/>
      <c r="DO15" s="594"/>
      <c r="DP15" s="595"/>
      <c r="DQ15" s="602">
        <v>3002869</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9572549</v>
      </c>
      <c r="S16" s="594"/>
      <c r="T16" s="594"/>
      <c r="U16" s="594"/>
      <c r="V16" s="594"/>
      <c r="W16" s="594"/>
      <c r="X16" s="594"/>
      <c r="Y16" s="595"/>
      <c r="Z16" s="596">
        <v>20.6</v>
      </c>
      <c r="AA16" s="596"/>
      <c r="AB16" s="596"/>
      <c r="AC16" s="596"/>
      <c r="AD16" s="597">
        <v>8644235</v>
      </c>
      <c r="AE16" s="597"/>
      <c r="AF16" s="597"/>
      <c r="AG16" s="597"/>
      <c r="AH16" s="597"/>
      <c r="AI16" s="597"/>
      <c r="AJ16" s="597"/>
      <c r="AK16" s="597"/>
      <c r="AL16" s="598">
        <v>33.9</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27112</v>
      </c>
      <c r="CS16" s="594"/>
      <c r="CT16" s="594"/>
      <c r="CU16" s="594"/>
      <c r="CV16" s="594"/>
      <c r="CW16" s="594"/>
      <c r="CX16" s="594"/>
      <c r="CY16" s="595"/>
      <c r="CZ16" s="596">
        <v>0.1</v>
      </c>
      <c r="DA16" s="596"/>
      <c r="DB16" s="596"/>
      <c r="DC16" s="596"/>
      <c r="DD16" s="602" t="s">
        <v>222</v>
      </c>
      <c r="DE16" s="594"/>
      <c r="DF16" s="594"/>
      <c r="DG16" s="594"/>
      <c r="DH16" s="594"/>
      <c r="DI16" s="594"/>
      <c r="DJ16" s="594"/>
      <c r="DK16" s="594"/>
      <c r="DL16" s="594"/>
      <c r="DM16" s="594"/>
      <c r="DN16" s="594"/>
      <c r="DO16" s="594"/>
      <c r="DP16" s="595"/>
      <c r="DQ16" s="602">
        <v>17967</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8644235</v>
      </c>
      <c r="S17" s="594"/>
      <c r="T17" s="594"/>
      <c r="U17" s="594"/>
      <c r="V17" s="594"/>
      <c r="W17" s="594"/>
      <c r="X17" s="594"/>
      <c r="Y17" s="595"/>
      <c r="Z17" s="596">
        <v>18.600000000000001</v>
      </c>
      <c r="AA17" s="596"/>
      <c r="AB17" s="596"/>
      <c r="AC17" s="596"/>
      <c r="AD17" s="597">
        <v>8644235</v>
      </c>
      <c r="AE17" s="597"/>
      <c r="AF17" s="597"/>
      <c r="AG17" s="597"/>
      <c r="AH17" s="597"/>
      <c r="AI17" s="597"/>
      <c r="AJ17" s="597"/>
      <c r="AK17" s="597"/>
      <c r="AL17" s="598">
        <v>33.9</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6497565</v>
      </c>
      <c r="CS17" s="594"/>
      <c r="CT17" s="594"/>
      <c r="CU17" s="594"/>
      <c r="CV17" s="594"/>
      <c r="CW17" s="594"/>
      <c r="CX17" s="594"/>
      <c r="CY17" s="595"/>
      <c r="CZ17" s="596">
        <v>14.2</v>
      </c>
      <c r="DA17" s="596"/>
      <c r="DB17" s="596"/>
      <c r="DC17" s="596"/>
      <c r="DD17" s="602" t="s">
        <v>222</v>
      </c>
      <c r="DE17" s="594"/>
      <c r="DF17" s="594"/>
      <c r="DG17" s="594"/>
      <c r="DH17" s="594"/>
      <c r="DI17" s="594"/>
      <c r="DJ17" s="594"/>
      <c r="DK17" s="594"/>
      <c r="DL17" s="594"/>
      <c r="DM17" s="594"/>
      <c r="DN17" s="594"/>
      <c r="DO17" s="594"/>
      <c r="DP17" s="595"/>
      <c r="DQ17" s="602">
        <v>6310784</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928304</v>
      </c>
      <c r="S18" s="594"/>
      <c r="T18" s="594"/>
      <c r="U18" s="594"/>
      <c r="V18" s="594"/>
      <c r="W18" s="594"/>
      <c r="X18" s="594"/>
      <c r="Y18" s="595"/>
      <c r="Z18" s="596">
        <v>2</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10</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830610</v>
      </c>
      <c r="BH19" s="594"/>
      <c r="BI19" s="594"/>
      <c r="BJ19" s="594"/>
      <c r="BK19" s="594"/>
      <c r="BL19" s="594"/>
      <c r="BM19" s="594"/>
      <c r="BN19" s="595"/>
      <c r="BO19" s="596">
        <v>5.3</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27093667</v>
      </c>
      <c r="S20" s="594"/>
      <c r="T20" s="594"/>
      <c r="U20" s="594"/>
      <c r="V20" s="594"/>
      <c r="W20" s="594"/>
      <c r="X20" s="594"/>
      <c r="Y20" s="595"/>
      <c r="Z20" s="596">
        <v>58.4</v>
      </c>
      <c r="AA20" s="596"/>
      <c r="AB20" s="596"/>
      <c r="AC20" s="596"/>
      <c r="AD20" s="597">
        <v>25359503</v>
      </c>
      <c r="AE20" s="597"/>
      <c r="AF20" s="597"/>
      <c r="AG20" s="597"/>
      <c r="AH20" s="597"/>
      <c r="AI20" s="597"/>
      <c r="AJ20" s="597"/>
      <c r="AK20" s="597"/>
      <c r="AL20" s="598">
        <v>99.5</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830610</v>
      </c>
      <c r="BH20" s="594"/>
      <c r="BI20" s="594"/>
      <c r="BJ20" s="594"/>
      <c r="BK20" s="594"/>
      <c r="BL20" s="594"/>
      <c r="BM20" s="594"/>
      <c r="BN20" s="595"/>
      <c r="BO20" s="596">
        <v>5.3</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45875905</v>
      </c>
      <c r="CS20" s="594"/>
      <c r="CT20" s="594"/>
      <c r="CU20" s="594"/>
      <c r="CV20" s="594"/>
      <c r="CW20" s="594"/>
      <c r="CX20" s="594"/>
      <c r="CY20" s="595"/>
      <c r="CZ20" s="596">
        <v>100</v>
      </c>
      <c r="DA20" s="596"/>
      <c r="DB20" s="596"/>
      <c r="DC20" s="596"/>
      <c r="DD20" s="602">
        <v>6090582</v>
      </c>
      <c r="DE20" s="594"/>
      <c r="DF20" s="594"/>
      <c r="DG20" s="594"/>
      <c r="DH20" s="594"/>
      <c r="DI20" s="594"/>
      <c r="DJ20" s="594"/>
      <c r="DK20" s="594"/>
      <c r="DL20" s="594"/>
      <c r="DM20" s="594"/>
      <c r="DN20" s="594"/>
      <c r="DO20" s="594"/>
      <c r="DP20" s="595"/>
      <c r="DQ20" s="602">
        <v>30032775</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16895</v>
      </c>
      <c r="S21" s="594"/>
      <c r="T21" s="594"/>
      <c r="U21" s="594"/>
      <c r="V21" s="594"/>
      <c r="W21" s="594"/>
      <c r="X21" s="594"/>
      <c r="Y21" s="595"/>
      <c r="Z21" s="596">
        <v>0</v>
      </c>
      <c r="AA21" s="596"/>
      <c r="AB21" s="596"/>
      <c r="AC21" s="596"/>
      <c r="AD21" s="597">
        <v>16895</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24760</v>
      </c>
      <c r="BH21" s="594"/>
      <c r="BI21" s="594"/>
      <c r="BJ21" s="594"/>
      <c r="BK21" s="594"/>
      <c r="BL21" s="594"/>
      <c r="BM21" s="594"/>
      <c r="BN21" s="595"/>
      <c r="BO21" s="596">
        <v>0.2</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139884</v>
      </c>
      <c r="S22" s="594"/>
      <c r="T22" s="594"/>
      <c r="U22" s="594"/>
      <c r="V22" s="594"/>
      <c r="W22" s="594"/>
      <c r="X22" s="594"/>
      <c r="Y22" s="595"/>
      <c r="Z22" s="596">
        <v>0.3</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1846885</v>
      </c>
      <c r="S23" s="594"/>
      <c r="T23" s="594"/>
      <c r="U23" s="594"/>
      <c r="V23" s="594"/>
      <c r="W23" s="594"/>
      <c r="X23" s="594"/>
      <c r="Y23" s="595"/>
      <c r="Z23" s="596">
        <v>4</v>
      </c>
      <c r="AA23" s="596"/>
      <c r="AB23" s="596"/>
      <c r="AC23" s="596"/>
      <c r="AD23" s="597">
        <v>69608</v>
      </c>
      <c r="AE23" s="597"/>
      <c r="AF23" s="597"/>
      <c r="AG23" s="597"/>
      <c r="AH23" s="597"/>
      <c r="AI23" s="597"/>
      <c r="AJ23" s="597"/>
      <c r="AK23" s="597"/>
      <c r="AL23" s="598">
        <v>0.3</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805850</v>
      </c>
      <c r="BH23" s="594"/>
      <c r="BI23" s="594"/>
      <c r="BJ23" s="594"/>
      <c r="BK23" s="594"/>
      <c r="BL23" s="594"/>
      <c r="BM23" s="594"/>
      <c r="BN23" s="595"/>
      <c r="BO23" s="596">
        <v>5.2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226083</v>
      </c>
      <c r="S24" s="594"/>
      <c r="T24" s="594"/>
      <c r="U24" s="594"/>
      <c r="V24" s="594"/>
      <c r="W24" s="594"/>
      <c r="X24" s="594"/>
      <c r="Y24" s="595"/>
      <c r="Z24" s="596">
        <v>0.5</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23206583</v>
      </c>
      <c r="CS24" s="583"/>
      <c r="CT24" s="583"/>
      <c r="CU24" s="583"/>
      <c r="CV24" s="583"/>
      <c r="CW24" s="583"/>
      <c r="CX24" s="583"/>
      <c r="CY24" s="584"/>
      <c r="CZ24" s="622">
        <v>50.6</v>
      </c>
      <c r="DA24" s="623"/>
      <c r="DB24" s="623"/>
      <c r="DC24" s="624"/>
      <c r="DD24" s="621">
        <v>16892732</v>
      </c>
      <c r="DE24" s="583"/>
      <c r="DF24" s="583"/>
      <c r="DG24" s="583"/>
      <c r="DH24" s="583"/>
      <c r="DI24" s="583"/>
      <c r="DJ24" s="583"/>
      <c r="DK24" s="584"/>
      <c r="DL24" s="621">
        <v>16608845</v>
      </c>
      <c r="DM24" s="583"/>
      <c r="DN24" s="583"/>
      <c r="DO24" s="583"/>
      <c r="DP24" s="583"/>
      <c r="DQ24" s="583"/>
      <c r="DR24" s="583"/>
      <c r="DS24" s="583"/>
      <c r="DT24" s="583"/>
      <c r="DU24" s="583"/>
      <c r="DV24" s="584"/>
      <c r="DW24" s="587">
        <v>59.7</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5400585</v>
      </c>
      <c r="S25" s="594"/>
      <c r="T25" s="594"/>
      <c r="U25" s="594"/>
      <c r="V25" s="594"/>
      <c r="W25" s="594"/>
      <c r="X25" s="594"/>
      <c r="Y25" s="595"/>
      <c r="Z25" s="596">
        <v>11.6</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8915341</v>
      </c>
      <c r="CS25" s="613"/>
      <c r="CT25" s="613"/>
      <c r="CU25" s="613"/>
      <c r="CV25" s="613"/>
      <c r="CW25" s="613"/>
      <c r="CX25" s="613"/>
      <c r="CY25" s="614"/>
      <c r="CZ25" s="627">
        <v>19.399999999999999</v>
      </c>
      <c r="DA25" s="628"/>
      <c r="DB25" s="628"/>
      <c r="DC25" s="629"/>
      <c r="DD25" s="602">
        <v>7830913</v>
      </c>
      <c r="DE25" s="613"/>
      <c r="DF25" s="613"/>
      <c r="DG25" s="613"/>
      <c r="DH25" s="613"/>
      <c r="DI25" s="613"/>
      <c r="DJ25" s="613"/>
      <c r="DK25" s="614"/>
      <c r="DL25" s="602">
        <v>7586596</v>
      </c>
      <c r="DM25" s="613"/>
      <c r="DN25" s="613"/>
      <c r="DO25" s="613"/>
      <c r="DP25" s="613"/>
      <c r="DQ25" s="613"/>
      <c r="DR25" s="613"/>
      <c r="DS25" s="613"/>
      <c r="DT25" s="613"/>
      <c r="DU25" s="613"/>
      <c r="DV25" s="614"/>
      <c r="DW25" s="598">
        <v>27.3</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5870597</v>
      </c>
      <c r="CS26" s="594"/>
      <c r="CT26" s="594"/>
      <c r="CU26" s="594"/>
      <c r="CV26" s="594"/>
      <c r="CW26" s="594"/>
      <c r="CX26" s="594"/>
      <c r="CY26" s="595"/>
      <c r="CZ26" s="627">
        <v>12.8</v>
      </c>
      <c r="DA26" s="628"/>
      <c r="DB26" s="628"/>
      <c r="DC26" s="629"/>
      <c r="DD26" s="602">
        <v>4968060</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2698402</v>
      </c>
      <c r="S27" s="594"/>
      <c r="T27" s="594"/>
      <c r="U27" s="594"/>
      <c r="V27" s="594"/>
      <c r="W27" s="594"/>
      <c r="X27" s="594"/>
      <c r="Y27" s="595"/>
      <c r="Z27" s="596">
        <v>5.8</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15601114</v>
      </c>
      <c r="BH27" s="594"/>
      <c r="BI27" s="594"/>
      <c r="BJ27" s="594"/>
      <c r="BK27" s="594"/>
      <c r="BL27" s="594"/>
      <c r="BM27" s="594"/>
      <c r="BN27" s="595"/>
      <c r="BO27" s="596">
        <v>100</v>
      </c>
      <c r="BP27" s="596"/>
      <c r="BQ27" s="596"/>
      <c r="BR27" s="596"/>
      <c r="BS27" s="602">
        <v>103635</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7794109</v>
      </c>
      <c r="CS27" s="613"/>
      <c r="CT27" s="613"/>
      <c r="CU27" s="613"/>
      <c r="CV27" s="613"/>
      <c r="CW27" s="613"/>
      <c r="CX27" s="613"/>
      <c r="CY27" s="614"/>
      <c r="CZ27" s="627">
        <v>17</v>
      </c>
      <c r="DA27" s="628"/>
      <c r="DB27" s="628"/>
      <c r="DC27" s="629"/>
      <c r="DD27" s="602">
        <v>2751467</v>
      </c>
      <c r="DE27" s="613"/>
      <c r="DF27" s="613"/>
      <c r="DG27" s="613"/>
      <c r="DH27" s="613"/>
      <c r="DI27" s="613"/>
      <c r="DJ27" s="613"/>
      <c r="DK27" s="614"/>
      <c r="DL27" s="602">
        <v>2747073</v>
      </c>
      <c r="DM27" s="613"/>
      <c r="DN27" s="613"/>
      <c r="DO27" s="613"/>
      <c r="DP27" s="613"/>
      <c r="DQ27" s="613"/>
      <c r="DR27" s="613"/>
      <c r="DS27" s="613"/>
      <c r="DT27" s="613"/>
      <c r="DU27" s="613"/>
      <c r="DV27" s="614"/>
      <c r="DW27" s="598">
        <v>9.9</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281633</v>
      </c>
      <c r="S28" s="594"/>
      <c r="T28" s="594"/>
      <c r="U28" s="594"/>
      <c r="V28" s="594"/>
      <c r="W28" s="594"/>
      <c r="X28" s="594"/>
      <c r="Y28" s="595"/>
      <c r="Z28" s="596">
        <v>0.6</v>
      </c>
      <c r="AA28" s="596"/>
      <c r="AB28" s="596"/>
      <c r="AC28" s="596"/>
      <c r="AD28" s="597">
        <v>37828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6497133</v>
      </c>
      <c r="CS28" s="594"/>
      <c r="CT28" s="594"/>
      <c r="CU28" s="594"/>
      <c r="CV28" s="594"/>
      <c r="CW28" s="594"/>
      <c r="CX28" s="594"/>
      <c r="CY28" s="595"/>
      <c r="CZ28" s="627">
        <v>14.2</v>
      </c>
      <c r="DA28" s="628"/>
      <c r="DB28" s="628"/>
      <c r="DC28" s="629"/>
      <c r="DD28" s="602">
        <v>6310352</v>
      </c>
      <c r="DE28" s="594"/>
      <c r="DF28" s="594"/>
      <c r="DG28" s="594"/>
      <c r="DH28" s="594"/>
      <c r="DI28" s="594"/>
      <c r="DJ28" s="594"/>
      <c r="DK28" s="595"/>
      <c r="DL28" s="602">
        <v>6275176</v>
      </c>
      <c r="DM28" s="594"/>
      <c r="DN28" s="594"/>
      <c r="DO28" s="594"/>
      <c r="DP28" s="594"/>
      <c r="DQ28" s="594"/>
      <c r="DR28" s="594"/>
      <c r="DS28" s="594"/>
      <c r="DT28" s="594"/>
      <c r="DU28" s="594"/>
      <c r="DV28" s="595"/>
      <c r="DW28" s="598">
        <v>22.5</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4135</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6496692</v>
      </c>
      <c r="CS29" s="613"/>
      <c r="CT29" s="613"/>
      <c r="CU29" s="613"/>
      <c r="CV29" s="613"/>
      <c r="CW29" s="613"/>
      <c r="CX29" s="613"/>
      <c r="CY29" s="614"/>
      <c r="CZ29" s="627">
        <v>14.2</v>
      </c>
      <c r="DA29" s="628"/>
      <c r="DB29" s="628"/>
      <c r="DC29" s="629"/>
      <c r="DD29" s="602">
        <v>6309911</v>
      </c>
      <c r="DE29" s="613"/>
      <c r="DF29" s="613"/>
      <c r="DG29" s="613"/>
      <c r="DH29" s="613"/>
      <c r="DI29" s="613"/>
      <c r="DJ29" s="613"/>
      <c r="DK29" s="614"/>
      <c r="DL29" s="602">
        <v>6274735</v>
      </c>
      <c r="DM29" s="613"/>
      <c r="DN29" s="613"/>
      <c r="DO29" s="613"/>
      <c r="DP29" s="613"/>
      <c r="DQ29" s="613"/>
      <c r="DR29" s="613"/>
      <c r="DS29" s="613"/>
      <c r="DT29" s="613"/>
      <c r="DU29" s="613"/>
      <c r="DV29" s="614"/>
      <c r="DW29" s="598">
        <v>22.5</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1086955</v>
      </c>
      <c r="S30" s="594"/>
      <c r="T30" s="594"/>
      <c r="U30" s="594"/>
      <c r="V30" s="594"/>
      <c r="W30" s="594"/>
      <c r="X30" s="594"/>
      <c r="Y30" s="595"/>
      <c r="Z30" s="596">
        <v>2.2999999999999998</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99.3</v>
      </c>
      <c r="BH30" s="652"/>
      <c r="BI30" s="652"/>
      <c r="BJ30" s="652"/>
      <c r="BK30" s="652"/>
      <c r="BL30" s="652"/>
      <c r="BM30" s="588">
        <v>97.2</v>
      </c>
      <c r="BN30" s="652"/>
      <c r="BO30" s="652"/>
      <c r="BP30" s="652"/>
      <c r="BQ30" s="653"/>
      <c r="BR30" s="651">
        <v>99.1</v>
      </c>
      <c r="BS30" s="652"/>
      <c r="BT30" s="652"/>
      <c r="BU30" s="652"/>
      <c r="BV30" s="652"/>
      <c r="BW30" s="652"/>
      <c r="BX30" s="588">
        <v>96.3</v>
      </c>
      <c r="BY30" s="652"/>
      <c r="BZ30" s="652"/>
      <c r="CA30" s="652"/>
      <c r="CB30" s="653"/>
      <c r="CD30" s="656"/>
      <c r="CE30" s="657"/>
      <c r="CF30" s="607" t="s">
        <v>294</v>
      </c>
      <c r="CG30" s="608"/>
      <c r="CH30" s="608"/>
      <c r="CI30" s="608"/>
      <c r="CJ30" s="608"/>
      <c r="CK30" s="608"/>
      <c r="CL30" s="608"/>
      <c r="CM30" s="608"/>
      <c r="CN30" s="608"/>
      <c r="CO30" s="608"/>
      <c r="CP30" s="608"/>
      <c r="CQ30" s="609"/>
      <c r="CR30" s="593">
        <v>5800239</v>
      </c>
      <c r="CS30" s="594"/>
      <c r="CT30" s="594"/>
      <c r="CU30" s="594"/>
      <c r="CV30" s="594"/>
      <c r="CW30" s="594"/>
      <c r="CX30" s="594"/>
      <c r="CY30" s="595"/>
      <c r="CZ30" s="627">
        <v>12.6</v>
      </c>
      <c r="DA30" s="628"/>
      <c r="DB30" s="628"/>
      <c r="DC30" s="629"/>
      <c r="DD30" s="602">
        <v>5627985</v>
      </c>
      <c r="DE30" s="594"/>
      <c r="DF30" s="594"/>
      <c r="DG30" s="594"/>
      <c r="DH30" s="594"/>
      <c r="DI30" s="594"/>
      <c r="DJ30" s="594"/>
      <c r="DK30" s="595"/>
      <c r="DL30" s="602">
        <v>5592809</v>
      </c>
      <c r="DM30" s="594"/>
      <c r="DN30" s="594"/>
      <c r="DO30" s="594"/>
      <c r="DP30" s="594"/>
      <c r="DQ30" s="594"/>
      <c r="DR30" s="594"/>
      <c r="DS30" s="594"/>
      <c r="DT30" s="594"/>
      <c r="DU30" s="594"/>
      <c r="DV30" s="595"/>
      <c r="DW30" s="598">
        <v>20.100000000000001</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269144</v>
      </c>
      <c r="S31" s="594"/>
      <c r="T31" s="594"/>
      <c r="U31" s="594"/>
      <c r="V31" s="594"/>
      <c r="W31" s="594"/>
      <c r="X31" s="594"/>
      <c r="Y31" s="595"/>
      <c r="Z31" s="596">
        <v>0.6</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99.3</v>
      </c>
      <c r="BH31" s="613"/>
      <c r="BI31" s="613"/>
      <c r="BJ31" s="613"/>
      <c r="BK31" s="613"/>
      <c r="BL31" s="613"/>
      <c r="BM31" s="599">
        <v>97.2</v>
      </c>
      <c r="BN31" s="649"/>
      <c r="BO31" s="649"/>
      <c r="BP31" s="649"/>
      <c r="BQ31" s="650"/>
      <c r="BR31" s="648">
        <v>99.1</v>
      </c>
      <c r="BS31" s="613"/>
      <c r="BT31" s="613"/>
      <c r="BU31" s="613"/>
      <c r="BV31" s="613"/>
      <c r="BW31" s="613"/>
      <c r="BX31" s="599">
        <v>96.2</v>
      </c>
      <c r="BY31" s="649"/>
      <c r="BZ31" s="649"/>
      <c r="CA31" s="649"/>
      <c r="CB31" s="650"/>
      <c r="CD31" s="656"/>
      <c r="CE31" s="657"/>
      <c r="CF31" s="607" t="s">
        <v>298</v>
      </c>
      <c r="CG31" s="608"/>
      <c r="CH31" s="608"/>
      <c r="CI31" s="608"/>
      <c r="CJ31" s="608"/>
      <c r="CK31" s="608"/>
      <c r="CL31" s="608"/>
      <c r="CM31" s="608"/>
      <c r="CN31" s="608"/>
      <c r="CO31" s="608"/>
      <c r="CP31" s="608"/>
      <c r="CQ31" s="609"/>
      <c r="CR31" s="593">
        <v>696453</v>
      </c>
      <c r="CS31" s="613"/>
      <c r="CT31" s="613"/>
      <c r="CU31" s="613"/>
      <c r="CV31" s="613"/>
      <c r="CW31" s="613"/>
      <c r="CX31" s="613"/>
      <c r="CY31" s="614"/>
      <c r="CZ31" s="627">
        <v>1.5</v>
      </c>
      <c r="DA31" s="628"/>
      <c r="DB31" s="628"/>
      <c r="DC31" s="629"/>
      <c r="DD31" s="602">
        <v>681926</v>
      </c>
      <c r="DE31" s="613"/>
      <c r="DF31" s="613"/>
      <c r="DG31" s="613"/>
      <c r="DH31" s="613"/>
      <c r="DI31" s="613"/>
      <c r="DJ31" s="613"/>
      <c r="DK31" s="614"/>
      <c r="DL31" s="602">
        <v>681926</v>
      </c>
      <c r="DM31" s="613"/>
      <c r="DN31" s="613"/>
      <c r="DO31" s="613"/>
      <c r="DP31" s="613"/>
      <c r="DQ31" s="613"/>
      <c r="DR31" s="613"/>
      <c r="DS31" s="613"/>
      <c r="DT31" s="613"/>
      <c r="DU31" s="613"/>
      <c r="DV31" s="614"/>
      <c r="DW31" s="598">
        <v>2.4</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961553</v>
      </c>
      <c r="S32" s="594"/>
      <c r="T32" s="594"/>
      <c r="U32" s="594"/>
      <c r="V32" s="594"/>
      <c r="W32" s="594"/>
      <c r="X32" s="594"/>
      <c r="Y32" s="595"/>
      <c r="Z32" s="596">
        <v>2.1</v>
      </c>
      <c r="AA32" s="596"/>
      <c r="AB32" s="596"/>
      <c r="AC32" s="596"/>
      <c r="AD32" s="597">
        <v>11542</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99.3</v>
      </c>
      <c r="BH32" s="661"/>
      <c r="BI32" s="661"/>
      <c r="BJ32" s="661"/>
      <c r="BK32" s="661"/>
      <c r="BL32" s="661"/>
      <c r="BM32" s="662">
        <v>97</v>
      </c>
      <c r="BN32" s="661"/>
      <c r="BO32" s="661"/>
      <c r="BP32" s="661"/>
      <c r="BQ32" s="663"/>
      <c r="BR32" s="660">
        <v>99</v>
      </c>
      <c r="BS32" s="661"/>
      <c r="BT32" s="661"/>
      <c r="BU32" s="661"/>
      <c r="BV32" s="661"/>
      <c r="BW32" s="661"/>
      <c r="BX32" s="662">
        <v>96</v>
      </c>
      <c r="BY32" s="661"/>
      <c r="BZ32" s="661"/>
      <c r="CA32" s="661"/>
      <c r="CB32" s="663"/>
      <c r="CD32" s="658"/>
      <c r="CE32" s="659"/>
      <c r="CF32" s="607" t="s">
        <v>301</v>
      </c>
      <c r="CG32" s="608"/>
      <c r="CH32" s="608"/>
      <c r="CI32" s="608"/>
      <c r="CJ32" s="608"/>
      <c r="CK32" s="608"/>
      <c r="CL32" s="608"/>
      <c r="CM32" s="608"/>
      <c r="CN32" s="608"/>
      <c r="CO32" s="608"/>
      <c r="CP32" s="608"/>
      <c r="CQ32" s="609"/>
      <c r="CR32" s="593">
        <v>441</v>
      </c>
      <c r="CS32" s="594"/>
      <c r="CT32" s="594"/>
      <c r="CU32" s="594"/>
      <c r="CV32" s="594"/>
      <c r="CW32" s="594"/>
      <c r="CX32" s="594"/>
      <c r="CY32" s="595"/>
      <c r="CZ32" s="627">
        <v>0</v>
      </c>
      <c r="DA32" s="628"/>
      <c r="DB32" s="628"/>
      <c r="DC32" s="629"/>
      <c r="DD32" s="602">
        <v>441</v>
      </c>
      <c r="DE32" s="594"/>
      <c r="DF32" s="594"/>
      <c r="DG32" s="594"/>
      <c r="DH32" s="594"/>
      <c r="DI32" s="594"/>
      <c r="DJ32" s="594"/>
      <c r="DK32" s="595"/>
      <c r="DL32" s="602">
        <v>441</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6393664</v>
      </c>
      <c r="S33" s="594"/>
      <c r="T33" s="594"/>
      <c r="U33" s="594"/>
      <c r="V33" s="594"/>
      <c r="W33" s="594"/>
      <c r="X33" s="594"/>
      <c r="Y33" s="595"/>
      <c r="Z33" s="596">
        <v>13.8</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16551628</v>
      </c>
      <c r="CS33" s="613"/>
      <c r="CT33" s="613"/>
      <c r="CU33" s="613"/>
      <c r="CV33" s="613"/>
      <c r="CW33" s="613"/>
      <c r="CX33" s="613"/>
      <c r="CY33" s="614"/>
      <c r="CZ33" s="627">
        <v>36.1</v>
      </c>
      <c r="DA33" s="628"/>
      <c r="DB33" s="628"/>
      <c r="DC33" s="629"/>
      <c r="DD33" s="602">
        <v>12380385</v>
      </c>
      <c r="DE33" s="613"/>
      <c r="DF33" s="613"/>
      <c r="DG33" s="613"/>
      <c r="DH33" s="613"/>
      <c r="DI33" s="613"/>
      <c r="DJ33" s="613"/>
      <c r="DK33" s="614"/>
      <c r="DL33" s="602">
        <v>10425095</v>
      </c>
      <c r="DM33" s="613"/>
      <c r="DN33" s="613"/>
      <c r="DO33" s="613"/>
      <c r="DP33" s="613"/>
      <c r="DQ33" s="613"/>
      <c r="DR33" s="613"/>
      <c r="DS33" s="613"/>
      <c r="DT33" s="613"/>
      <c r="DU33" s="613"/>
      <c r="DV33" s="614"/>
      <c r="DW33" s="598">
        <v>37.5</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6852112</v>
      </c>
      <c r="CS34" s="594"/>
      <c r="CT34" s="594"/>
      <c r="CU34" s="594"/>
      <c r="CV34" s="594"/>
      <c r="CW34" s="594"/>
      <c r="CX34" s="594"/>
      <c r="CY34" s="595"/>
      <c r="CZ34" s="627">
        <v>14.9</v>
      </c>
      <c r="DA34" s="628"/>
      <c r="DB34" s="628"/>
      <c r="DC34" s="629"/>
      <c r="DD34" s="602">
        <v>5251031</v>
      </c>
      <c r="DE34" s="594"/>
      <c r="DF34" s="594"/>
      <c r="DG34" s="594"/>
      <c r="DH34" s="594"/>
      <c r="DI34" s="594"/>
      <c r="DJ34" s="594"/>
      <c r="DK34" s="595"/>
      <c r="DL34" s="602">
        <v>4686697</v>
      </c>
      <c r="DM34" s="594"/>
      <c r="DN34" s="594"/>
      <c r="DO34" s="594"/>
      <c r="DP34" s="594"/>
      <c r="DQ34" s="594"/>
      <c r="DR34" s="594"/>
      <c r="DS34" s="594"/>
      <c r="DT34" s="594"/>
      <c r="DU34" s="594"/>
      <c r="DV34" s="595"/>
      <c r="DW34" s="598">
        <v>16.8</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2340364</v>
      </c>
      <c r="S35" s="594"/>
      <c r="T35" s="594"/>
      <c r="U35" s="594"/>
      <c r="V35" s="594"/>
      <c r="W35" s="594"/>
      <c r="X35" s="594"/>
      <c r="Y35" s="595"/>
      <c r="Z35" s="596">
        <v>5</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5330584</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112624</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546249</v>
      </c>
      <c r="CS35" s="613"/>
      <c r="CT35" s="613"/>
      <c r="CU35" s="613"/>
      <c r="CV35" s="613"/>
      <c r="CW35" s="613"/>
      <c r="CX35" s="613"/>
      <c r="CY35" s="614"/>
      <c r="CZ35" s="627">
        <v>1.2</v>
      </c>
      <c r="DA35" s="628"/>
      <c r="DB35" s="628"/>
      <c r="DC35" s="629"/>
      <c r="DD35" s="602">
        <v>398108</v>
      </c>
      <c r="DE35" s="613"/>
      <c r="DF35" s="613"/>
      <c r="DG35" s="613"/>
      <c r="DH35" s="613"/>
      <c r="DI35" s="613"/>
      <c r="DJ35" s="613"/>
      <c r="DK35" s="614"/>
      <c r="DL35" s="602">
        <v>398108</v>
      </c>
      <c r="DM35" s="613"/>
      <c r="DN35" s="613"/>
      <c r="DO35" s="613"/>
      <c r="DP35" s="613"/>
      <c r="DQ35" s="613"/>
      <c r="DR35" s="613"/>
      <c r="DS35" s="613"/>
      <c r="DT35" s="613"/>
      <c r="DU35" s="613"/>
      <c r="DV35" s="614"/>
      <c r="DW35" s="598">
        <v>1.4</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46419485</v>
      </c>
      <c r="S36" s="666"/>
      <c r="T36" s="666"/>
      <c r="U36" s="666"/>
      <c r="V36" s="666"/>
      <c r="W36" s="666"/>
      <c r="X36" s="666"/>
      <c r="Y36" s="667"/>
      <c r="Z36" s="668">
        <v>100</v>
      </c>
      <c r="AA36" s="668"/>
      <c r="AB36" s="668"/>
      <c r="AC36" s="668"/>
      <c r="AD36" s="669">
        <v>25495376</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1629769</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-46547</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1642851</v>
      </c>
      <c r="CS36" s="594"/>
      <c r="CT36" s="594"/>
      <c r="CU36" s="594"/>
      <c r="CV36" s="594"/>
      <c r="CW36" s="594"/>
      <c r="CX36" s="594"/>
      <c r="CY36" s="595"/>
      <c r="CZ36" s="627">
        <v>3.6</v>
      </c>
      <c r="DA36" s="628"/>
      <c r="DB36" s="628"/>
      <c r="DC36" s="629"/>
      <c r="DD36" s="602">
        <v>1351491</v>
      </c>
      <c r="DE36" s="594"/>
      <c r="DF36" s="594"/>
      <c r="DG36" s="594"/>
      <c r="DH36" s="594"/>
      <c r="DI36" s="594"/>
      <c r="DJ36" s="594"/>
      <c r="DK36" s="595"/>
      <c r="DL36" s="602">
        <v>938721</v>
      </c>
      <c r="DM36" s="594"/>
      <c r="DN36" s="594"/>
      <c r="DO36" s="594"/>
      <c r="DP36" s="594"/>
      <c r="DQ36" s="594"/>
      <c r="DR36" s="594"/>
      <c r="DS36" s="594"/>
      <c r="DT36" s="594"/>
      <c r="DU36" s="594"/>
      <c r="DV36" s="595"/>
      <c r="DW36" s="598">
        <v>3.4</v>
      </c>
      <c r="DX36" s="625"/>
      <c r="DY36" s="625"/>
      <c r="DZ36" s="625"/>
      <c r="EA36" s="625"/>
      <c r="EB36" s="625"/>
      <c r="EC36" s="626"/>
    </row>
    <row r="37" spans="2:133" ht="11.25" customHeight="1">
      <c r="AQ37" s="672" t="s">
        <v>316</v>
      </c>
      <c r="AR37" s="673"/>
      <c r="AS37" s="673"/>
      <c r="AT37" s="673"/>
      <c r="AU37" s="673"/>
      <c r="AV37" s="673"/>
      <c r="AW37" s="673"/>
      <c r="AX37" s="673"/>
      <c r="AY37" s="674"/>
      <c r="AZ37" s="593">
        <v>204374</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16939</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8983</v>
      </c>
      <c r="CS37" s="613"/>
      <c r="CT37" s="613"/>
      <c r="CU37" s="613"/>
      <c r="CV37" s="613"/>
      <c r="CW37" s="613"/>
      <c r="CX37" s="613"/>
      <c r="CY37" s="614"/>
      <c r="CZ37" s="627">
        <v>0</v>
      </c>
      <c r="DA37" s="628"/>
      <c r="DB37" s="628"/>
      <c r="DC37" s="629"/>
      <c r="DD37" s="602">
        <v>8983</v>
      </c>
      <c r="DE37" s="613"/>
      <c r="DF37" s="613"/>
      <c r="DG37" s="613"/>
      <c r="DH37" s="613"/>
      <c r="DI37" s="613"/>
      <c r="DJ37" s="613"/>
      <c r="DK37" s="614"/>
      <c r="DL37" s="602">
        <v>8923</v>
      </c>
      <c r="DM37" s="613"/>
      <c r="DN37" s="613"/>
      <c r="DO37" s="613"/>
      <c r="DP37" s="613"/>
      <c r="DQ37" s="613"/>
      <c r="DR37" s="613"/>
      <c r="DS37" s="613"/>
      <c r="DT37" s="613"/>
      <c r="DU37" s="613"/>
      <c r="DV37" s="614"/>
      <c r="DW37" s="598">
        <v>0</v>
      </c>
      <c r="DX37" s="625"/>
      <c r="DY37" s="625"/>
      <c r="DZ37" s="625"/>
      <c r="EA37" s="625"/>
      <c r="EB37" s="625"/>
      <c r="EC37" s="626"/>
    </row>
    <row r="38" spans="2:133" ht="11.25" customHeight="1">
      <c r="AQ38" s="672" t="s">
        <v>319</v>
      </c>
      <c r="AR38" s="673"/>
      <c r="AS38" s="673"/>
      <c r="AT38" s="673"/>
      <c r="AU38" s="673"/>
      <c r="AV38" s="673"/>
      <c r="AW38" s="673"/>
      <c r="AX38" s="673"/>
      <c r="AY38" s="674"/>
      <c r="AZ38" s="593">
        <v>16329</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28504</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5318208</v>
      </c>
      <c r="CS38" s="594"/>
      <c r="CT38" s="594"/>
      <c r="CU38" s="594"/>
      <c r="CV38" s="594"/>
      <c r="CW38" s="594"/>
      <c r="CX38" s="594"/>
      <c r="CY38" s="595"/>
      <c r="CZ38" s="627">
        <v>11.6</v>
      </c>
      <c r="DA38" s="628"/>
      <c r="DB38" s="628"/>
      <c r="DC38" s="629"/>
      <c r="DD38" s="602">
        <v>4842998</v>
      </c>
      <c r="DE38" s="594"/>
      <c r="DF38" s="594"/>
      <c r="DG38" s="594"/>
      <c r="DH38" s="594"/>
      <c r="DI38" s="594"/>
      <c r="DJ38" s="594"/>
      <c r="DK38" s="595"/>
      <c r="DL38" s="602">
        <v>4401569</v>
      </c>
      <c r="DM38" s="594"/>
      <c r="DN38" s="594"/>
      <c r="DO38" s="594"/>
      <c r="DP38" s="594"/>
      <c r="DQ38" s="594"/>
      <c r="DR38" s="594"/>
      <c r="DS38" s="594"/>
      <c r="DT38" s="594"/>
      <c r="DU38" s="594"/>
      <c r="DV38" s="595"/>
      <c r="DW38" s="598">
        <v>15.8</v>
      </c>
      <c r="DX38" s="625"/>
      <c r="DY38" s="625"/>
      <c r="DZ38" s="625"/>
      <c r="EA38" s="625"/>
      <c r="EB38" s="625"/>
      <c r="EC38" s="626"/>
    </row>
    <row r="39" spans="2:133" ht="11.25" customHeight="1">
      <c r="AQ39" s="672" t="s">
        <v>322</v>
      </c>
      <c r="AR39" s="673"/>
      <c r="AS39" s="673"/>
      <c r="AT39" s="673"/>
      <c r="AU39" s="673"/>
      <c r="AV39" s="673"/>
      <c r="AW39" s="673"/>
      <c r="AX39" s="673"/>
      <c r="AY39" s="674"/>
      <c r="AZ39" s="593">
        <v>12376</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97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638168</v>
      </c>
      <c r="CS39" s="613"/>
      <c r="CT39" s="613"/>
      <c r="CU39" s="613"/>
      <c r="CV39" s="613"/>
      <c r="CW39" s="613"/>
      <c r="CX39" s="613"/>
      <c r="CY39" s="614"/>
      <c r="CZ39" s="627">
        <v>1.4</v>
      </c>
      <c r="DA39" s="628"/>
      <c r="DB39" s="628"/>
      <c r="DC39" s="629"/>
      <c r="DD39" s="602">
        <v>536757</v>
      </c>
      <c r="DE39" s="613"/>
      <c r="DF39" s="613"/>
      <c r="DG39" s="613"/>
      <c r="DH39" s="613"/>
      <c r="DI39" s="613"/>
      <c r="DJ39" s="613"/>
      <c r="DK39" s="614"/>
      <c r="DL39" s="602" t="s">
        <v>326</v>
      </c>
      <c r="DM39" s="613"/>
      <c r="DN39" s="613"/>
      <c r="DO39" s="613"/>
      <c r="DP39" s="613"/>
      <c r="DQ39" s="613"/>
      <c r="DR39" s="613"/>
      <c r="DS39" s="613"/>
      <c r="DT39" s="613"/>
      <c r="DU39" s="613"/>
      <c r="DV39" s="614"/>
      <c r="DW39" s="598" t="s">
        <v>326</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791417</v>
      </c>
      <c r="BA40" s="594"/>
      <c r="BB40" s="594"/>
      <c r="BC40" s="594"/>
      <c r="BD40" s="613"/>
      <c r="BE40" s="613"/>
      <c r="BF40" s="650"/>
      <c r="BG40" s="678"/>
      <c r="BH40" s="679"/>
      <c r="BI40" s="679"/>
      <c r="BJ40" s="679"/>
      <c r="BK40" s="679"/>
      <c r="BL40" s="187"/>
      <c r="BM40" s="608" t="s">
        <v>328</v>
      </c>
      <c r="BN40" s="608"/>
      <c r="BO40" s="608"/>
      <c r="BP40" s="608"/>
      <c r="BQ40" s="608"/>
      <c r="BR40" s="608"/>
      <c r="BS40" s="608"/>
      <c r="BT40" s="608"/>
      <c r="BU40" s="609"/>
      <c r="BV40" s="593">
        <v>91</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1554040</v>
      </c>
      <c r="CS40" s="594"/>
      <c r="CT40" s="594"/>
      <c r="CU40" s="594"/>
      <c r="CV40" s="594"/>
      <c r="CW40" s="594"/>
      <c r="CX40" s="594"/>
      <c r="CY40" s="595"/>
      <c r="CZ40" s="627">
        <v>3.4</v>
      </c>
      <c r="DA40" s="628"/>
      <c r="DB40" s="628"/>
      <c r="DC40" s="629"/>
      <c r="DD40" s="602" t="s">
        <v>326</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330</v>
      </c>
      <c r="AR41" s="616"/>
      <c r="AS41" s="616"/>
      <c r="AT41" s="616"/>
      <c r="AU41" s="616"/>
      <c r="AV41" s="616"/>
      <c r="AW41" s="616"/>
      <c r="AX41" s="616"/>
      <c r="AY41" s="617"/>
      <c r="AZ41" s="665">
        <v>2676319</v>
      </c>
      <c r="BA41" s="666"/>
      <c r="BB41" s="666"/>
      <c r="BC41" s="666"/>
      <c r="BD41" s="661"/>
      <c r="BE41" s="661"/>
      <c r="BF41" s="663"/>
      <c r="BG41" s="680"/>
      <c r="BH41" s="681"/>
      <c r="BI41" s="681"/>
      <c r="BJ41" s="681"/>
      <c r="BK41" s="681"/>
      <c r="BL41" s="189"/>
      <c r="BM41" s="616" t="s">
        <v>331</v>
      </c>
      <c r="BN41" s="616"/>
      <c r="BO41" s="616"/>
      <c r="BP41" s="616"/>
      <c r="BQ41" s="616"/>
      <c r="BR41" s="616"/>
      <c r="BS41" s="616"/>
      <c r="BT41" s="616"/>
      <c r="BU41" s="617"/>
      <c r="BV41" s="665">
        <v>302</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13"/>
      <c r="CT41" s="613"/>
      <c r="CU41" s="613"/>
      <c r="CV41" s="613"/>
      <c r="CW41" s="613"/>
      <c r="CX41" s="613"/>
      <c r="CY41" s="614"/>
      <c r="CZ41" s="627" t="s">
        <v>333</v>
      </c>
      <c r="DA41" s="628"/>
      <c r="DB41" s="628"/>
      <c r="DC41" s="629"/>
      <c r="DD41" s="602" t="s">
        <v>333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6117694</v>
      </c>
      <c r="CS42" s="594"/>
      <c r="CT42" s="594"/>
      <c r="CU42" s="594"/>
      <c r="CV42" s="594"/>
      <c r="CW42" s="594"/>
      <c r="CX42" s="594"/>
      <c r="CY42" s="595"/>
      <c r="CZ42" s="627">
        <v>13.3</v>
      </c>
      <c r="DA42" s="676"/>
      <c r="DB42" s="676"/>
      <c r="DC42" s="677"/>
      <c r="DD42" s="602">
        <v>759658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327737</v>
      </c>
      <c r="CS43" s="613"/>
      <c r="CT43" s="613"/>
      <c r="CU43" s="613"/>
      <c r="CV43" s="613"/>
      <c r="CW43" s="613"/>
      <c r="CX43" s="613"/>
      <c r="CY43" s="614"/>
      <c r="CZ43" s="627">
        <v>0.7</v>
      </c>
      <c r="DA43" s="628"/>
      <c r="DB43" s="628"/>
      <c r="DC43" s="629"/>
      <c r="DD43" s="602">
        <v>323641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6090582</v>
      </c>
      <c r="CS44" s="594"/>
      <c r="CT44" s="594"/>
      <c r="CU44" s="594"/>
      <c r="CV44" s="594"/>
      <c r="CW44" s="594"/>
      <c r="CX44" s="594"/>
      <c r="CY44" s="595"/>
      <c r="CZ44" s="627">
        <v>13.3</v>
      </c>
      <c r="DA44" s="676"/>
      <c r="DB44" s="676"/>
      <c r="DC44" s="677"/>
      <c r="DD44" s="602">
        <v>741691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3080716</v>
      </c>
      <c r="CS45" s="613"/>
      <c r="CT45" s="613"/>
      <c r="CU45" s="613"/>
      <c r="CV45" s="613"/>
      <c r="CW45" s="613"/>
      <c r="CX45" s="613"/>
      <c r="CY45" s="614"/>
      <c r="CZ45" s="627">
        <v>6.7</v>
      </c>
      <c r="DA45" s="628"/>
      <c r="DB45" s="628"/>
      <c r="DC45" s="629"/>
      <c r="DD45" s="602">
        <v>209458</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2550858</v>
      </c>
      <c r="CS46" s="594"/>
      <c r="CT46" s="594"/>
      <c r="CU46" s="594"/>
      <c r="CV46" s="594"/>
      <c r="CW46" s="594"/>
      <c r="CX46" s="594"/>
      <c r="CY46" s="595"/>
      <c r="CZ46" s="627">
        <v>5.6</v>
      </c>
      <c r="DA46" s="676"/>
      <c r="DB46" s="676"/>
      <c r="DC46" s="677"/>
      <c r="DD46" s="602">
        <v>499634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27112</v>
      </c>
      <c r="CS47" s="613"/>
      <c r="CT47" s="613"/>
      <c r="CU47" s="613"/>
      <c r="CV47" s="613"/>
      <c r="CW47" s="613"/>
      <c r="CX47" s="613"/>
      <c r="CY47" s="614"/>
      <c r="CZ47" s="627">
        <v>0.1</v>
      </c>
      <c r="DA47" s="628"/>
      <c r="DB47" s="628"/>
      <c r="DC47" s="629"/>
      <c r="DD47" s="602">
        <v>17967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45875905</v>
      </c>
      <c r="CS49" s="661"/>
      <c r="CT49" s="661"/>
      <c r="CU49" s="661"/>
      <c r="CV49" s="661"/>
      <c r="CW49" s="661"/>
      <c r="CX49" s="661"/>
      <c r="CY49" s="688"/>
      <c r="CZ49" s="689">
        <v>100</v>
      </c>
      <c r="DA49" s="690"/>
      <c r="DB49" s="690"/>
      <c r="DC49" s="691"/>
      <c r="DD49" s="692">
        <v>30032775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45051</v>
      </c>
      <c r="R7" s="723"/>
      <c r="S7" s="723"/>
      <c r="T7" s="723"/>
      <c r="U7" s="723"/>
      <c r="V7" s="723">
        <v>44624</v>
      </c>
      <c r="W7" s="723"/>
      <c r="X7" s="723"/>
      <c r="Y7" s="723"/>
      <c r="Z7" s="723"/>
      <c r="AA7" s="723">
        <v>427</v>
      </c>
      <c r="AB7" s="723"/>
      <c r="AC7" s="723"/>
      <c r="AD7" s="723"/>
      <c r="AE7" s="724"/>
      <c r="AF7" s="725">
        <v>303</v>
      </c>
      <c r="AG7" s="726"/>
      <c r="AH7" s="726"/>
      <c r="AI7" s="726"/>
      <c r="AJ7" s="727"/>
      <c r="AK7" s="762">
        <v>1078</v>
      </c>
      <c r="AL7" s="763"/>
      <c r="AM7" s="763"/>
      <c r="AN7" s="763"/>
      <c r="AO7" s="763"/>
      <c r="AP7" s="763">
        <v>53049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560</v>
      </c>
      <c r="BT7" s="767"/>
      <c r="BU7" s="767"/>
      <c r="BV7" s="767"/>
      <c r="BW7" s="767"/>
      <c r="BX7" s="767"/>
      <c r="BY7" s="767"/>
      <c r="BZ7" s="767"/>
      <c r="CA7" s="767"/>
      <c r="CB7" s="767"/>
      <c r="CC7" s="767"/>
      <c r="CD7" s="767"/>
      <c r="CE7" s="767"/>
      <c r="CF7" s="767"/>
      <c r="CG7" s="768"/>
      <c r="CH7" s="759">
        <v>-8</v>
      </c>
      <c r="CI7" s="760"/>
      <c r="CJ7" s="760"/>
      <c r="CK7" s="760"/>
      <c r="CL7" s="761"/>
      <c r="CM7" s="759">
        <v>25</v>
      </c>
      <c r="CN7" s="760"/>
      <c r="CO7" s="760"/>
      <c r="CP7" s="760"/>
      <c r="CQ7" s="761"/>
      <c r="CR7" s="759">
        <v>5</v>
      </c>
      <c r="CS7" s="760"/>
      <c r="CT7" s="760"/>
      <c r="CU7" s="760"/>
      <c r="CV7" s="761"/>
      <c r="CW7" s="759">
        <v>0</v>
      </c>
      <c r="CX7" s="760"/>
      <c r="CY7" s="760"/>
      <c r="CZ7" s="760"/>
      <c r="DA7" s="761"/>
      <c r="DB7" s="759" t="s">
        <v>556</v>
      </c>
      <c r="DC7" s="760"/>
      <c r="DD7" s="760"/>
      <c r="DE7" s="760"/>
      <c r="DF7" s="761"/>
      <c r="DG7" s="759" t="s">
        <v>556</v>
      </c>
      <c r="DH7" s="760"/>
      <c r="DI7" s="760"/>
      <c r="DJ7" s="760"/>
      <c r="DK7" s="761"/>
      <c r="DL7" s="759" t="s">
        <v>556</v>
      </c>
      <c r="DM7" s="760"/>
      <c r="DN7" s="760"/>
      <c r="DO7" s="760"/>
      <c r="DP7" s="761"/>
      <c r="DQ7" s="759" t="s">
        <v>556</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27</v>
      </c>
      <c r="R8" s="747"/>
      <c r="S8" s="747"/>
      <c r="T8" s="747"/>
      <c r="U8" s="747"/>
      <c r="V8" s="747">
        <v>15</v>
      </c>
      <c r="W8" s="747"/>
      <c r="X8" s="747"/>
      <c r="Y8" s="747"/>
      <c r="Z8" s="747"/>
      <c r="AA8" s="747">
        <v>13</v>
      </c>
      <c r="AB8" s="747"/>
      <c r="AC8" s="747"/>
      <c r="AD8" s="747"/>
      <c r="AE8" s="748"/>
      <c r="AF8" s="749">
        <v>13</v>
      </c>
      <c r="AG8" s="750"/>
      <c r="AH8" s="750"/>
      <c r="AI8" s="750"/>
      <c r="AJ8" s="751"/>
      <c r="AK8" s="752" t="s">
        <v>546</v>
      </c>
      <c r="AL8" s="753"/>
      <c r="AM8" s="753"/>
      <c r="AN8" s="753"/>
      <c r="AO8" s="753"/>
      <c r="AP8" s="753" t="s">
        <v>546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561</v>
      </c>
      <c r="BT8" s="757"/>
      <c r="BU8" s="757"/>
      <c r="BV8" s="757"/>
      <c r="BW8" s="757"/>
      <c r="BX8" s="757"/>
      <c r="BY8" s="757"/>
      <c r="BZ8" s="757"/>
      <c r="CA8" s="757"/>
      <c r="CB8" s="757"/>
      <c r="CC8" s="757"/>
      <c r="CD8" s="757"/>
      <c r="CE8" s="757"/>
      <c r="CF8" s="757"/>
      <c r="CG8" s="758"/>
      <c r="CH8" s="769">
        <v>-16</v>
      </c>
      <c r="CI8" s="770"/>
      <c r="CJ8" s="770"/>
      <c r="CK8" s="770"/>
      <c r="CL8" s="771"/>
      <c r="CM8" s="769">
        <v>280</v>
      </c>
      <c r="CN8" s="770"/>
      <c r="CO8" s="770"/>
      <c r="CP8" s="770"/>
      <c r="CQ8" s="771"/>
      <c r="CR8" s="769">
        <v>470</v>
      </c>
      <c r="CS8" s="770"/>
      <c r="CT8" s="770"/>
      <c r="CU8" s="770"/>
      <c r="CV8" s="771"/>
      <c r="CW8" s="769">
        <v>0</v>
      </c>
      <c r="CX8" s="770"/>
      <c r="CY8" s="770"/>
      <c r="CZ8" s="770"/>
      <c r="DA8" s="771"/>
      <c r="DB8" s="769" t="s">
        <v>556</v>
      </c>
      <c r="DC8" s="770"/>
      <c r="DD8" s="770"/>
      <c r="DE8" s="770"/>
      <c r="DF8" s="771"/>
      <c r="DG8" s="769" t="s">
        <v>565</v>
      </c>
      <c r="DH8" s="770"/>
      <c r="DI8" s="770"/>
      <c r="DJ8" s="770"/>
      <c r="DK8" s="771"/>
      <c r="DL8" s="769" t="s">
        <v>556</v>
      </c>
      <c r="DM8" s="770"/>
      <c r="DN8" s="770"/>
      <c r="DO8" s="770"/>
      <c r="DP8" s="771"/>
      <c r="DQ8" s="769" t="s">
        <v>565</v>
      </c>
      <c r="DR8" s="770"/>
      <c r="DS8" s="770"/>
      <c r="DT8" s="770"/>
      <c r="DU8" s="771"/>
      <c r="DV8" s="772"/>
      <c r="DW8" s="773"/>
      <c r="DX8" s="773"/>
      <c r="DY8" s="773"/>
      <c r="DZ8" s="774"/>
      <c r="EA8" s="205"/>
    </row>
    <row r="9" spans="1:131" s="206" customFormat="1" ht="26.25" customHeight="1">
      <c r="A9" s="212">
        <v>3</v>
      </c>
      <c r="B9" s="743" t="s">
        <v>369</v>
      </c>
      <c r="C9" s="744"/>
      <c r="D9" s="744"/>
      <c r="E9" s="744"/>
      <c r="F9" s="744"/>
      <c r="G9" s="744"/>
      <c r="H9" s="744"/>
      <c r="I9" s="744"/>
      <c r="J9" s="744"/>
      <c r="K9" s="744"/>
      <c r="L9" s="744"/>
      <c r="M9" s="744"/>
      <c r="N9" s="744"/>
      <c r="O9" s="744"/>
      <c r="P9" s="745"/>
      <c r="Q9" s="746">
        <v>180</v>
      </c>
      <c r="R9" s="747"/>
      <c r="S9" s="747"/>
      <c r="T9" s="747"/>
      <c r="U9" s="747"/>
      <c r="V9" s="747">
        <v>168</v>
      </c>
      <c r="W9" s="747"/>
      <c r="X9" s="747"/>
      <c r="Y9" s="747"/>
      <c r="Z9" s="747"/>
      <c r="AA9" s="747">
        <v>12</v>
      </c>
      <c r="AB9" s="747"/>
      <c r="AC9" s="747"/>
      <c r="AD9" s="747"/>
      <c r="AE9" s="748"/>
      <c r="AF9" s="749">
        <v>12</v>
      </c>
      <c r="AG9" s="750"/>
      <c r="AH9" s="750"/>
      <c r="AI9" s="750"/>
      <c r="AJ9" s="751"/>
      <c r="AK9" s="752" t="s">
        <v>546</v>
      </c>
      <c r="AL9" s="753"/>
      <c r="AM9" s="753"/>
      <c r="AN9" s="753"/>
      <c r="AO9" s="753"/>
      <c r="AP9" s="753" t="s">
        <v>546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562</v>
      </c>
      <c r="BT9" s="757"/>
      <c r="BU9" s="757"/>
      <c r="BV9" s="757"/>
      <c r="BW9" s="757"/>
      <c r="BX9" s="757"/>
      <c r="BY9" s="757"/>
      <c r="BZ9" s="757"/>
      <c r="CA9" s="757"/>
      <c r="CB9" s="757"/>
      <c r="CC9" s="757"/>
      <c r="CD9" s="757"/>
      <c r="CE9" s="757"/>
      <c r="CF9" s="757"/>
      <c r="CG9" s="758"/>
      <c r="CH9" s="769">
        <v>-368</v>
      </c>
      <c r="CI9" s="770"/>
      <c r="CJ9" s="770"/>
      <c r="CK9" s="770"/>
      <c r="CL9" s="771"/>
      <c r="CM9" s="769">
        <v>661</v>
      </c>
      <c r="CN9" s="770"/>
      <c r="CO9" s="770"/>
      <c r="CP9" s="770"/>
      <c r="CQ9" s="771"/>
      <c r="CR9" s="769">
        <v>5</v>
      </c>
      <c r="CS9" s="770"/>
      <c r="CT9" s="770"/>
      <c r="CU9" s="770"/>
      <c r="CV9" s="771"/>
      <c r="CW9" s="769">
        <v>0</v>
      </c>
      <c r="CX9" s="770"/>
      <c r="CY9" s="770"/>
      <c r="CZ9" s="770"/>
      <c r="DA9" s="771"/>
      <c r="DB9" s="769" t="s">
        <v>564</v>
      </c>
      <c r="DC9" s="770"/>
      <c r="DD9" s="770"/>
      <c r="DE9" s="770"/>
      <c r="DF9" s="771"/>
      <c r="DG9" s="769">
        <v>1704</v>
      </c>
      <c r="DH9" s="770"/>
      <c r="DI9" s="770"/>
      <c r="DJ9" s="770"/>
      <c r="DK9" s="771"/>
      <c r="DL9" s="769" t="s">
        <v>556</v>
      </c>
      <c r="DM9" s="770"/>
      <c r="DN9" s="770"/>
      <c r="DO9" s="770"/>
      <c r="DP9" s="771"/>
      <c r="DQ9" s="769" t="s">
        <v>559</v>
      </c>
      <c r="DR9" s="770"/>
      <c r="DS9" s="770"/>
      <c r="DT9" s="770"/>
      <c r="DU9" s="771"/>
      <c r="DV9" s="772"/>
      <c r="DW9" s="773"/>
      <c r="DX9" s="773"/>
      <c r="DY9" s="773"/>
      <c r="DZ9" s="774"/>
      <c r="EA9" s="205"/>
    </row>
    <row r="10" spans="1:131" s="206" customFormat="1" ht="26.25" customHeight="1">
      <c r="A10" s="212">
        <v>4</v>
      </c>
      <c r="B10" s="743" t="s">
        <v>370</v>
      </c>
      <c r="C10" s="744"/>
      <c r="D10" s="744"/>
      <c r="E10" s="744"/>
      <c r="F10" s="744"/>
      <c r="G10" s="744"/>
      <c r="H10" s="744"/>
      <c r="I10" s="744"/>
      <c r="J10" s="744"/>
      <c r="K10" s="744"/>
      <c r="L10" s="744"/>
      <c r="M10" s="744"/>
      <c r="N10" s="744"/>
      <c r="O10" s="744"/>
      <c r="P10" s="745"/>
      <c r="Q10" s="746">
        <v>33</v>
      </c>
      <c r="R10" s="747"/>
      <c r="S10" s="747"/>
      <c r="T10" s="747"/>
      <c r="U10" s="747"/>
      <c r="V10" s="747">
        <v>33</v>
      </c>
      <c r="W10" s="747"/>
      <c r="X10" s="747"/>
      <c r="Y10" s="747"/>
      <c r="Z10" s="747"/>
      <c r="AA10" s="747">
        <v>0</v>
      </c>
      <c r="AB10" s="747"/>
      <c r="AC10" s="747"/>
      <c r="AD10" s="747"/>
      <c r="AE10" s="748"/>
      <c r="AF10" s="749">
        <v>0</v>
      </c>
      <c r="AG10" s="750"/>
      <c r="AH10" s="750"/>
      <c r="AI10" s="750"/>
      <c r="AJ10" s="751"/>
      <c r="AK10" s="752">
        <v>9</v>
      </c>
      <c r="AL10" s="753"/>
      <c r="AM10" s="753"/>
      <c r="AN10" s="753"/>
      <c r="AO10" s="753"/>
      <c r="AP10" s="753" t="s">
        <v>547</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563</v>
      </c>
      <c r="BT10" s="757"/>
      <c r="BU10" s="757"/>
      <c r="BV10" s="757"/>
      <c r="BW10" s="757"/>
      <c r="BX10" s="757"/>
      <c r="BY10" s="757"/>
      <c r="BZ10" s="757"/>
      <c r="CA10" s="757"/>
      <c r="CB10" s="757"/>
      <c r="CC10" s="757"/>
      <c r="CD10" s="757"/>
      <c r="CE10" s="757"/>
      <c r="CF10" s="757"/>
      <c r="CG10" s="758"/>
      <c r="CH10" s="769">
        <v>0</v>
      </c>
      <c r="CI10" s="770"/>
      <c r="CJ10" s="770"/>
      <c r="CK10" s="770"/>
      <c r="CL10" s="771"/>
      <c r="CM10" s="769">
        <v>121</v>
      </c>
      <c r="CN10" s="770"/>
      <c r="CO10" s="770"/>
      <c r="CP10" s="770"/>
      <c r="CQ10" s="771"/>
      <c r="CR10" s="769">
        <v>50</v>
      </c>
      <c r="CS10" s="770"/>
      <c r="CT10" s="770"/>
      <c r="CU10" s="770"/>
      <c r="CV10" s="771"/>
      <c r="CW10" s="769">
        <v>38</v>
      </c>
      <c r="CX10" s="770"/>
      <c r="CY10" s="770"/>
      <c r="CZ10" s="770"/>
      <c r="DA10" s="771"/>
      <c r="DB10" s="769" t="s">
        <v>565</v>
      </c>
      <c r="DC10" s="770"/>
      <c r="DD10" s="770"/>
      <c r="DE10" s="770"/>
      <c r="DF10" s="771"/>
      <c r="DG10" s="769" t="s">
        <v>556</v>
      </c>
      <c r="DH10" s="770"/>
      <c r="DI10" s="770"/>
      <c r="DJ10" s="770"/>
      <c r="DK10" s="771"/>
      <c r="DL10" s="769" t="s">
        <v>565</v>
      </c>
      <c r="DM10" s="770"/>
      <c r="DN10" s="770"/>
      <c r="DO10" s="770"/>
      <c r="DP10" s="771"/>
      <c r="DQ10" s="769" t="s">
        <v>556</v>
      </c>
      <c r="DR10" s="770"/>
      <c r="DS10" s="770"/>
      <c r="DT10" s="770"/>
      <c r="DU10" s="771"/>
      <c r="DV10" s="772"/>
      <c r="DW10" s="773"/>
      <c r="DX10" s="773"/>
      <c r="DY10" s="773"/>
      <c r="DZ10" s="774"/>
      <c r="EA10" s="205"/>
    </row>
    <row r="11" spans="1:131" s="206" customFormat="1" ht="26.25" customHeight="1">
      <c r="A11" s="212">
        <v>5</v>
      </c>
      <c r="B11" s="743" t="s">
        <v>371</v>
      </c>
      <c r="C11" s="744"/>
      <c r="D11" s="744"/>
      <c r="E11" s="744"/>
      <c r="F11" s="744"/>
      <c r="G11" s="744"/>
      <c r="H11" s="744"/>
      <c r="I11" s="744"/>
      <c r="J11" s="744"/>
      <c r="K11" s="744"/>
      <c r="L11" s="744"/>
      <c r="M11" s="744"/>
      <c r="N11" s="744"/>
      <c r="O11" s="744"/>
      <c r="P11" s="745"/>
      <c r="Q11" s="746">
        <v>36</v>
      </c>
      <c r="R11" s="747"/>
      <c r="S11" s="747"/>
      <c r="T11" s="747"/>
      <c r="U11" s="747"/>
      <c r="V11" s="747">
        <v>27</v>
      </c>
      <c r="W11" s="747"/>
      <c r="X11" s="747"/>
      <c r="Y11" s="747"/>
      <c r="Z11" s="747"/>
      <c r="AA11" s="747">
        <v>10</v>
      </c>
      <c r="AB11" s="747"/>
      <c r="AC11" s="747"/>
      <c r="AD11" s="747"/>
      <c r="AE11" s="748"/>
      <c r="AF11" s="749">
        <v>10</v>
      </c>
      <c r="AG11" s="750"/>
      <c r="AH11" s="750"/>
      <c r="AI11" s="750"/>
      <c r="AJ11" s="751"/>
      <c r="AK11" s="752" t="s">
        <v>546</v>
      </c>
      <c r="AL11" s="753"/>
      <c r="AM11" s="753"/>
      <c r="AN11" s="753"/>
      <c r="AO11" s="753"/>
      <c r="AP11" s="753" t="s">
        <v>546</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t="s">
        <v>372</v>
      </c>
      <c r="C12" s="744"/>
      <c r="D12" s="744"/>
      <c r="E12" s="744"/>
      <c r="F12" s="744"/>
      <c r="G12" s="744"/>
      <c r="H12" s="744"/>
      <c r="I12" s="744"/>
      <c r="J12" s="744"/>
      <c r="K12" s="744"/>
      <c r="L12" s="744"/>
      <c r="M12" s="744"/>
      <c r="N12" s="744"/>
      <c r="O12" s="744"/>
      <c r="P12" s="745"/>
      <c r="Q12" s="746">
        <v>357</v>
      </c>
      <c r="R12" s="747"/>
      <c r="S12" s="747"/>
      <c r="T12" s="747"/>
      <c r="U12" s="747"/>
      <c r="V12" s="747">
        <v>324</v>
      </c>
      <c r="W12" s="747"/>
      <c r="X12" s="747"/>
      <c r="Y12" s="747"/>
      <c r="Z12" s="747"/>
      <c r="AA12" s="747">
        <v>33</v>
      </c>
      <c r="AB12" s="747"/>
      <c r="AC12" s="747"/>
      <c r="AD12" s="747"/>
      <c r="AE12" s="748"/>
      <c r="AF12" s="749">
        <v>33</v>
      </c>
      <c r="AG12" s="750"/>
      <c r="AH12" s="750"/>
      <c r="AI12" s="750"/>
      <c r="AJ12" s="751"/>
      <c r="AK12" s="752">
        <v>38</v>
      </c>
      <c r="AL12" s="753"/>
      <c r="AM12" s="753"/>
      <c r="AN12" s="753"/>
      <c r="AO12" s="753"/>
      <c r="AP12" s="753">
        <v>573</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t="s">
        <v>373</v>
      </c>
      <c r="C13" s="744"/>
      <c r="D13" s="744"/>
      <c r="E13" s="744"/>
      <c r="F13" s="744"/>
      <c r="G13" s="744"/>
      <c r="H13" s="744"/>
      <c r="I13" s="744"/>
      <c r="J13" s="744"/>
      <c r="K13" s="744"/>
      <c r="L13" s="744"/>
      <c r="M13" s="744"/>
      <c r="N13" s="744"/>
      <c r="O13" s="744"/>
      <c r="P13" s="745"/>
      <c r="Q13" s="746">
        <v>936</v>
      </c>
      <c r="R13" s="747"/>
      <c r="S13" s="747"/>
      <c r="T13" s="747"/>
      <c r="U13" s="747"/>
      <c r="V13" s="747">
        <v>888</v>
      </c>
      <c r="W13" s="747"/>
      <c r="X13" s="747"/>
      <c r="Y13" s="747"/>
      <c r="Z13" s="747"/>
      <c r="AA13" s="747">
        <v>48</v>
      </c>
      <c r="AB13" s="747"/>
      <c r="AC13" s="747"/>
      <c r="AD13" s="747"/>
      <c r="AE13" s="748"/>
      <c r="AF13" s="749">
        <v>48</v>
      </c>
      <c r="AG13" s="750"/>
      <c r="AH13" s="750"/>
      <c r="AI13" s="750"/>
      <c r="AJ13" s="751"/>
      <c r="AK13" s="752">
        <v>290</v>
      </c>
      <c r="AL13" s="753"/>
      <c r="AM13" s="753"/>
      <c r="AN13" s="753"/>
      <c r="AO13" s="753"/>
      <c r="AP13" s="753">
        <v>2688</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t="s">
        <v>374</v>
      </c>
      <c r="C14" s="744"/>
      <c r="D14" s="744"/>
      <c r="E14" s="744"/>
      <c r="F14" s="744"/>
      <c r="G14" s="744"/>
      <c r="H14" s="744"/>
      <c r="I14" s="744"/>
      <c r="J14" s="744"/>
      <c r="K14" s="744"/>
      <c r="L14" s="744"/>
      <c r="M14" s="744"/>
      <c r="N14" s="744"/>
      <c r="O14" s="744"/>
      <c r="P14" s="745"/>
      <c r="Q14" s="746">
        <v>260</v>
      </c>
      <c r="R14" s="747"/>
      <c r="S14" s="747"/>
      <c r="T14" s="747"/>
      <c r="U14" s="747"/>
      <c r="V14" s="747">
        <v>257</v>
      </c>
      <c r="W14" s="747"/>
      <c r="X14" s="747"/>
      <c r="Y14" s="747"/>
      <c r="Z14" s="747"/>
      <c r="AA14" s="747">
        <v>2</v>
      </c>
      <c r="AB14" s="747"/>
      <c r="AC14" s="747"/>
      <c r="AD14" s="747"/>
      <c r="AE14" s="748"/>
      <c r="AF14" s="749" t="s">
        <v>113</v>
      </c>
      <c r="AG14" s="750"/>
      <c r="AH14" s="750"/>
      <c r="AI14" s="750"/>
      <c r="AJ14" s="751"/>
      <c r="AK14" s="752">
        <v>51</v>
      </c>
      <c r="AL14" s="753"/>
      <c r="AM14" s="753"/>
      <c r="AN14" s="753"/>
      <c r="AO14" s="753"/>
      <c r="AP14" s="753">
        <v>696</v>
      </c>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376</v>
      </c>
      <c r="B23" s="778" t="s">
        <v>377</v>
      </c>
      <c r="C23" s="779"/>
      <c r="D23" s="779"/>
      <c r="E23" s="779"/>
      <c r="F23" s="779"/>
      <c r="G23" s="779"/>
      <c r="H23" s="779"/>
      <c r="I23" s="779"/>
      <c r="J23" s="779"/>
      <c r="K23" s="779"/>
      <c r="L23" s="779"/>
      <c r="M23" s="779"/>
      <c r="N23" s="779"/>
      <c r="O23" s="779"/>
      <c r="P23" s="780"/>
      <c r="Q23" s="781">
        <v>46457</v>
      </c>
      <c r="R23" s="782"/>
      <c r="S23" s="782"/>
      <c r="T23" s="782"/>
      <c r="U23" s="782"/>
      <c r="V23" s="782">
        <v>45913</v>
      </c>
      <c r="W23" s="782"/>
      <c r="X23" s="782"/>
      <c r="Y23" s="782"/>
      <c r="Z23" s="782"/>
      <c r="AA23" s="782">
        <v>544</v>
      </c>
      <c r="AB23" s="782"/>
      <c r="AC23" s="782"/>
      <c r="AD23" s="782"/>
      <c r="AE23" s="783"/>
      <c r="AF23" s="784">
        <v>417</v>
      </c>
      <c r="AG23" s="782"/>
      <c r="AH23" s="782"/>
      <c r="AI23" s="782"/>
      <c r="AJ23" s="785"/>
      <c r="AK23" s="786"/>
      <c r="AL23" s="787"/>
      <c r="AM23" s="787"/>
      <c r="AN23" s="787"/>
      <c r="AO23" s="787"/>
      <c r="AP23" s="782">
        <v>57006</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380</v>
      </c>
      <c r="R26" s="706"/>
      <c r="S26" s="706"/>
      <c r="T26" s="706"/>
      <c r="U26" s="707"/>
      <c r="V26" s="705" t="s">
        <v>381</v>
      </c>
      <c r="W26" s="706"/>
      <c r="X26" s="706"/>
      <c r="Y26" s="706"/>
      <c r="Z26" s="707"/>
      <c r="AA26" s="705" t="s">
        <v>382</v>
      </c>
      <c r="AB26" s="706"/>
      <c r="AC26" s="706"/>
      <c r="AD26" s="706"/>
      <c r="AE26" s="706"/>
      <c r="AF26" s="800" t="s">
        <v>383</v>
      </c>
      <c r="AG26" s="801"/>
      <c r="AH26" s="801"/>
      <c r="AI26" s="801"/>
      <c r="AJ26" s="802"/>
      <c r="AK26" s="706" t="s">
        <v>384</v>
      </c>
      <c r="AL26" s="706"/>
      <c r="AM26" s="706"/>
      <c r="AN26" s="706"/>
      <c r="AO26" s="707"/>
      <c r="AP26" s="705" t="s">
        <v>385</v>
      </c>
      <c r="AQ26" s="706"/>
      <c r="AR26" s="706"/>
      <c r="AS26" s="706"/>
      <c r="AT26" s="707"/>
      <c r="AU26" s="705" t="s">
        <v>386</v>
      </c>
      <c r="AV26" s="706"/>
      <c r="AW26" s="706"/>
      <c r="AX26" s="706"/>
      <c r="AY26" s="707"/>
      <c r="AZ26" s="705" t="s">
        <v>387</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388</v>
      </c>
      <c r="C28" s="720"/>
      <c r="D28" s="720"/>
      <c r="E28" s="720"/>
      <c r="F28" s="720"/>
      <c r="G28" s="720"/>
      <c r="H28" s="720"/>
      <c r="I28" s="720"/>
      <c r="J28" s="720"/>
      <c r="K28" s="720"/>
      <c r="L28" s="720"/>
      <c r="M28" s="720"/>
      <c r="N28" s="720"/>
      <c r="O28" s="720"/>
      <c r="P28" s="721"/>
      <c r="Q28" s="810">
        <v>12608</v>
      </c>
      <c r="R28" s="811"/>
      <c r="S28" s="811"/>
      <c r="T28" s="811"/>
      <c r="U28" s="811"/>
      <c r="V28" s="811">
        <v>12494</v>
      </c>
      <c r="W28" s="811"/>
      <c r="X28" s="811"/>
      <c r="Y28" s="811"/>
      <c r="Z28" s="811"/>
      <c r="AA28" s="811">
        <v>113</v>
      </c>
      <c r="AB28" s="811"/>
      <c r="AC28" s="811"/>
      <c r="AD28" s="811"/>
      <c r="AE28" s="812"/>
      <c r="AF28" s="813">
        <v>113</v>
      </c>
      <c r="AG28" s="811"/>
      <c r="AH28" s="811"/>
      <c r="AI28" s="811"/>
      <c r="AJ28" s="814"/>
      <c r="AK28" s="815">
        <v>791</v>
      </c>
      <c r="AL28" s="806"/>
      <c r="AM28" s="806"/>
      <c r="AN28" s="806"/>
      <c r="AO28" s="806"/>
      <c r="AP28" s="806" t="s">
        <v>549</v>
      </c>
      <c r="AQ28" s="806"/>
      <c r="AR28" s="806"/>
      <c r="AS28" s="806"/>
      <c r="AT28" s="806"/>
      <c r="AU28" s="806" t="s">
        <v>549</v>
      </c>
      <c r="AV28" s="806"/>
      <c r="AW28" s="806"/>
      <c r="AX28" s="806"/>
      <c r="AY28" s="806"/>
      <c r="AZ28" s="807" t="s">
        <v>549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389</v>
      </c>
      <c r="C29" s="744"/>
      <c r="D29" s="744"/>
      <c r="E29" s="744"/>
      <c r="F29" s="744"/>
      <c r="G29" s="744"/>
      <c r="H29" s="744"/>
      <c r="I29" s="744"/>
      <c r="J29" s="744"/>
      <c r="K29" s="744"/>
      <c r="L29" s="744"/>
      <c r="M29" s="744"/>
      <c r="N29" s="744"/>
      <c r="O29" s="744"/>
      <c r="P29" s="745"/>
      <c r="Q29" s="746">
        <v>8526</v>
      </c>
      <c r="R29" s="747"/>
      <c r="S29" s="747"/>
      <c r="T29" s="747"/>
      <c r="U29" s="747"/>
      <c r="V29" s="747">
        <v>8496</v>
      </c>
      <c r="W29" s="747"/>
      <c r="X29" s="747"/>
      <c r="Y29" s="747"/>
      <c r="Z29" s="747"/>
      <c r="AA29" s="747">
        <v>30</v>
      </c>
      <c r="AB29" s="747"/>
      <c r="AC29" s="747"/>
      <c r="AD29" s="747"/>
      <c r="AE29" s="748"/>
      <c r="AF29" s="749">
        <v>27</v>
      </c>
      <c r="AG29" s="750"/>
      <c r="AH29" s="750"/>
      <c r="AI29" s="750"/>
      <c r="AJ29" s="751"/>
      <c r="AK29" s="818">
        <v>1282</v>
      </c>
      <c r="AL29" s="819"/>
      <c r="AM29" s="819"/>
      <c r="AN29" s="819"/>
      <c r="AO29" s="819"/>
      <c r="AP29" s="819" t="s">
        <v>549</v>
      </c>
      <c r="AQ29" s="819"/>
      <c r="AR29" s="819"/>
      <c r="AS29" s="819"/>
      <c r="AT29" s="819"/>
      <c r="AU29" s="819" t="s">
        <v>550</v>
      </c>
      <c r="AV29" s="819"/>
      <c r="AW29" s="819"/>
      <c r="AX29" s="819"/>
      <c r="AY29" s="819"/>
      <c r="AZ29" s="820" t="s">
        <v>549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390</v>
      </c>
      <c r="C30" s="744"/>
      <c r="D30" s="744"/>
      <c r="E30" s="744"/>
      <c r="F30" s="744"/>
      <c r="G30" s="744"/>
      <c r="H30" s="744"/>
      <c r="I30" s="744"/>
      <c r="J30" s="744"/>
      <c r="K30" s="744"/>
      <c r="L30" s="744"/>
      <c r="M30" s="744"/>
      <c r="N30" s="744"/>
      <c r="O30" s="744"/>
      <c r="P30" s="745"/>
      <c r="Q30" s="746">
        <v>1329</v>
      </c>
      <c r="R30" s="747"/>
      <c r="S30" s="747"/>
      <c r="T30" s="747"/>
      <c r="U30" s="747"/>
      <c r="V30" s="747">
        <v>1323</v>
      </c>
      <c r="W30" s="747"/>
      <c r="X30" s="747"/>
      <c r="Y30" s="747"/>
      <c r="Z30" s="747"/>
      <c r="AA30" s="747">
        <v>5</v>
      </c>
      <c r="AB30" s="747"/>
      <c r="AC30" s="747"/>
      <c r="AD30" s="747"/>
      <c r="AE30" s="748"/>
      <c r="AF30" s="749">
        <v>5</v>
      </c>
      <c r="AG30" s="750"/>
      <c r="AH30" s="750"/>
      <c r="AI30" s="750"/>
      <c r="AJ30" s="751"/>
      <c r="AK30" s="818">
        <v>242</v>
      </c>
      <c r="AL30" s="819"/>
      <c r="AM30" s="819"/>
      <c r="AN30" s="819"/>
      <c r="AO30" s="819"/>
      <c r="AP30" s="819" t="s">
        <v>549</v>
      </c>
      <c r="AQ30" s="819"/>
      <c r="AR30" s="819"/>
      <c r="AS30" s="819"/>
      <c r="AT30" s="819"/>
      <c r="AU30" s="819" t="s">
        <v>549</v>
      </c>
      <c r="AV30" s="819"/>
      <c r="AW30" s="819"/>
      <c r="AX30" s="819"/>
      <c r="AY30" s="819"/>
      <c r="AZ30" s="820" t="s">
        <v>549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391</v>
      </c>
      <c r="C31" s="744"/>
      <c r="D31" s="744"/>
      <c r="E31" s="744"/>
      <c r="F31" s="744"/>
      <c r="G31" s="744"/>
      <c r="H31" s="744"/>
      <c r="I31" s="744"/>
      <c r="J31" s="744"/>
      <c r="K31" s="744"/>
      <c r="L31" s="744"/>
      <c r="M31" s="744"/>
      <c r="N31" s="744"/>
      <c r="O31" s="744"/>
      <c r="P31" s="745"/>
      <c r="Q31" s="746">
        <v>2574</v>
      </c>
      <c r="R31" s="747"/>
      <c r="S31" s="747"/>
      <c r="T31" s="747"/>
      <c r="U31" s="747"/>
      <c r="V31" s="747">
        <v>2250</v>
      </c>
      <c r="W31" s="747"/>
      <c r="X31" s="747"/>
      <c r="Y31" s="747"/>
      <c r="Z31" s="747"/>
      <c r="AA31" s="747">
        <v>324</v>
      </c>
      <c r="AB31" s="747"/>
      <c r="AC31" s="747"/>
      <c r="AD31" s="747"/>
      <c r="AE31" s="748"/>
      <c r="AF31" s="749">
        <v>3040</v>
      </c>
      <c r="AG31" s="750"/>
      <c r="AH31" s="750"/>
      <c r="AI31" s="750"/>
      <c r="AJ31" s="751"/>
      <c r="AK31" s="818">
        <v>21</v>
      </c>
      <c r="AL31" s="819"/>
      <c r="AM31" s="819"/>
      <c r="AN31" s="819"/>
      <c r="AO31" s="819"/>
      <c r="AP31" s="819">
        <v>219</v>
      </c>
      <c r="AQ31" s="819"/>
      <c r="AR31" s="819"/>
      <c r="AS31" s="819"/>
      <c r="AT31" s="819"/>
      <c r="AU31" s="819" t="s">
        <v>549</v>
      </c>
      <c r="AV31" s="819"/>
      <c r="AW31" s="819"/>
      <c r="AX31" s="819"/>
      <c r="AY31" s="819"/>
      <c r="AZ31" s="820" t="s">
        <v>549</v>
      </c>
      <c r="BA31" s="820"/>
      <c r="BB31" s="820"/>
      <c r="BC31" s="820"/>
      <c r="BD31" s="820"/>
      <c r="BE31" s="816" t="s">
        <v>392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393</v>
      </c>
      <c r="C32" s="744"/>
      <c r="D32" s="744"/>
      <c r="E32" s="744"/>
      <c r="F32" s="744"/>
      <c r="G32" s="744"/>
      <c r="H32" s="744"/>
      <c r="I32" s="744"/>
      <c r="J32" s="744"/>
      <c r="K32" s="744"/>
      <c r="L32" s="744"/>
      <c r="M32" s="744"/>
      <c r="N32" s="744"/>
      <c r="O32" s="744"/>
      <c r="P32" s="745"/>
      <c r="Q32" s="746">
        <v>41</v>
      </c>
      <c r="R32" s="747"/>
      <c r="S32" s="747"/>
      <c r="T32" s="747"/>
      <c r="U32" s="747"/>
      <c r="V32" s="747">
        <v>39</v>
      </c>
      <c r="W32" s="747"/>
      <c r="X32" s="747"/>
      <c r="Y32" s="747"/>
      <c r="Z32" s="747"/>
      <c r="AA32" s="747">
        <v>2</v>
      </c>
      <c r="AB32" s="747"/>
      <c r="AC32" s="747"/>
      <c r="AD32" s="747"/>
      <c r="AE32" s="748"/>
      <c r="AF32" s="749">
        <v>470</v>
      </c>
      <c r="AG32" s="750"/>
      <c r="AH32" s="750"/>
      <c r="AI32" s="750"/>
      <c r="AJ32" s="751"/>
      <c r="AK32" s="818" t="s">
        <v>549</v>
      </c>
      <c r="AL32" s="819"/>
      <c r="AM32" s="819"/>
      <c r="AN32" s="819"/>
      <c r="AO32" s="819"/>
      <c r="AP32" s="819" t="s">
        <v>550</v>
      </c>
      <c r="AQ32" s="819"/>
      <c r="AR32" s="819"/>
      <c r="AS32" s="819"/>
      <c r="AT32" s="819"/>
      <c r="AU32" s="819" t="s">
        <v>550</v>
      </c>
      <c r="AV32" s="819"/>
      <c r="AW32" s="819"/>
      <c r="AX32" s="819"/>
      <c r="AY32" s="819"/>
      <c r="AZ32" s="820" t="s">
        <v>549</v>
      </c>
      <c r="BA32" s="820"/>
      <c r="BB32" s="820"/>
      <c r="BC32" s="820"/>
      <c r="BD32" s="820"/>
      <c r="BE32" s="816" t="s">
        <v>392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394</v>
      </c>
      <c r="C33" s="744"/>
      <c r="D33" s="744"/>
      <c r="E33" s="744"/>
      <c r="F33" s="744"/>
      <c r="G33" s="744"/>
      <c r="H33" s="744"/>
      <c r="I33" s="744"/>
      <c r="J33" s="744"/>
      <c r="K33" s="744"/>
      <c r="L33" s="744"/>
      <c r="M33" s="744"/>
      <c r="N33" s="744"/>
      <c r="O33" s="744"/>
      <c r="P33" s="745"/>
      <c r="Q33" s="746">
        <v>4798</v>
      </c>
      <c r="R33" s="747"/>
      <c r="S33" s="747"/>
      <c r="T33" s="747"/>
      <c r="U33" s="747"/>
      <c r="V33" s="747">
        <v>4797</v>
      </c>
      <c r="W33" s="747"/>
      <c r="X33" s="747"/>
      <c r="Y33" s="747"/>
      <c r="Z33" s="747"/>
      <c r="AA33" s="747">
        <v>1</v>
      </c>
      <c r="AB33" s="747"/>
      <c r="AC33" s="747"/>
      <c r="AD33" s="747"/>
      <c r="AE33" s="748"/>
      <c r="AF33" s="749">
        <v>0</v>
      </c>
      <c r="AG33" s="750"/>
      <c r="AH33" s="750"/>
      <c r="AI33" s="750"/>
      <c r="AJ33" s="751"/>
      <c r="AK33" s="818">
        <v>1565</v>
      </c>
      <c r="AL33" s="819"/>
      <c r="AM33" s="819"/>
      <c r="AN33" s="819"/>
      <c r="AO33" s="819"/>
      <c r="AP33" s="819">
        <v>23005</v>
      </c>
      <c r="AQ33" s="819"/>
      <c r="AR33" s="819"/>
      <c r="AS33" s="819"/>
      <c r="AT33" s="819"/>
      <c r="AU33" s="819">
        <v>20612</v>
      </c>
      <c r="AV33" s="819"/>
      <c r="AW33" s="819"/>
      <c r="AX33" s="819"/>
      <c r="AY33" s="819"/>
      <c r="AZ33" s="820" t="s">
        <v>549</v>
      </c>
      <c r="BA33" s="820"/>
      <c r="BB33" s="820"/>
      <c r="BC33" s="820"/>
      <c r="BD33" s="820"/>
      <c r="BE33" s="816" t="s">
        <v>395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396</v>
      </c>
      <c r="C34" s="744"/>
      <c r="D34" s="744"/>
      <c r="E34" s="744"/>
      <c r="F34" s="744"/>
      <c r="G34" s="744"/>
      <c r="H34" s="744"/>
      <c r="I34" s="744"/>
      <c r="J34" s="744"/>
      <c r="K34" s="744"/>
      <c r="L34" s="744"/>
      <c r="M34" s="744"/>
      <c r="N34" s="744"/>
      <c r="O34" s="744"/>
      <c r="P34" s="745"/>
      <c r="Q34" s="746">
        <v>607</v>
      </c>
      <c r="R34" s="747"/>
      <c r="S34" s="747"/>
      <c r="T34" s="747"/>
      <c r="U34" s="747"/>
      <c r="V34" s="747">
        <v>607</v>
      </c>
      <c r="W34" s="747"/>
      <c r="X34" s="747"/>
      <c r="Y34" s="747"/>
      <c r="Z34" s="747"/>
      <c r="AA34" s="747" t="s">
        <v>546</v>
      </c>
      <c r="AB34" s="747"/>
      <c r="AC34" s="747"/>
      <c r="AD34" s="747"/>
      <c r="AE34" s="748"/>
      <c r="AF34" s="749" t="s">
        <v>113</v>
      </c>
      <c r="AG34" s="750"/>
      <c r="AH34" s="750"/>
      <c r="AI34" s="750"/>
      <c r="AJ34" s="751"/>
      <c r="AK34" s="818">
        <v>181</v>
      </c>
      <c r="AL34" s="819"/>
      <c r="AM34" s="819"/>
      <c r="AN34" s="819"/>
      <c r="AO34" s="819"/>
      <c r="AP34" s="819">
        <v>3661</v>
      </c>
      <c r="AQ34" s="819"/>
      <c r="AR34" s="819"/>
      <c r="AS34" s="819"/>
      <c r="AT34" s="819"/>
      <c r="AU34" s="819">
        <v>2350</v>
      </c>
      <c r="AV34" s="819"/>
      <c r="AW34" s="819"/>
      <c r="AX34" s="819"/>
      <c r="AY34" s="819"/>
      <c r="AZ34" s="820" t="s">
        <v>549</v>
      </c>
      <c r="BA34" s="820"/>
      <c r="BB34" s="820"/>
      <c r="BC34" s="820"/>
      <c r="BD34" s="820"/>
      <c r="BE34" s="816" t="s">
        <v>395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397</v>
      </c>
      <c r="C35" s="744"/>
      <c r="D35" s="744"/>
      <c r="E35" s="744"/>
      <c r="F35" s="744"/>
      <c r="G35" s="744"/>
      <c r="H35" s="744"/>
      <c r="I35" s="744"/>
      <c r="J35" s="744"/>
      <c r="K35" s="744"/>
      <c r="L35" s="744"/>
      <c r="M35" s="744"/>
      <c r="N35" s="744"/>
      <c r="O35" s="744"/>
      <c r="P35" s="745"/>
      <c r="Q35" s="746">
        <v>31</v>
      </c>
      <c r="R35" s="747"/>
      <c r="S35" s="747"/>
      <c r="T35" s="747"/>
      <c r="U35" s="747"/>
      <c r="V35" s="747">
        <v>31</v>
      </c>
      <c r="W35" s="747"/>
      <c r="X35" s="747"/>
      <c r="Y35" s="747"/>
      <c r="Z35" s="747"/>
      <c r="AA35" s="747" t="s">
        <v>546</v>
      </c>
      <c r="AB35" s="747"/>
      <c r="AC35" s="747"/>
      <c r="AD35" s="747"/>
      <c r="AE35" s="748"/>
      <c r="AF35" s="749" t="s">
        <v>113</v>
      </c>
      <c r="AG35" s="750"/>
      <c r="AH35" s="750"/>
      <c r="AI35" s="750"/>
      <c r="AJ35" s="751"/>
      <c r="AK35" s="818">
        <v>25</v>
      </c>
      <c r="AL35" s="819"/>
      <c r="AM35" s="819"/>
      <c r="AN35" s="819"/>
      <c r="AO35" s="819"/>
      <c r="AP35" s="819">
        <v>240</v>
      </c>
      <c r="AQ35" s="819"/>
      <c r="AR35" s="819"/>
      <c r="AS35" s="819"/>
      <c r="AT35" s="819"/>
      <c r="AU35" s="819">
        <v>239</v>
      </c>
      <c r="AV35" s="819"/>
      <c r="AW35" s="819"/>
      <c r="AX35" s="819"/>
      <c r="AY35" s="819"/>
      <c r="AZ35" s="820" t="s">
        <v>549</v>
      </c>
      <c r="BA35" s="820"/>
      <c r="BB35" s="820"/>
      <c r="BC35" s="820"/>
      <c r="BD35" s="820"/>
      <c r="BE35" s="816" t="s">
        <v>395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398</v>
      </c>
      <c r="C36" s="744"/>
      <c r="D36" s="744"/>
      <c r="E36" s="744"/>
      <c r="F36" s="744"/>
      <c r="G36" s="744"/>
      <c r="H36" s="744"/>
      <c r="I36" s="744"/>
      <c r="J36" s="744"/>
      <c r="K36" s="744"/>
      <c r="L36" s="744"/>
      <c r="M36" s="744"/>
      <c r="N36" s="744"/>
      <c r="O36" s="744"/>
      <c r="P36" s="745"/>
      <c r="Q36" s="746">
        <v>47</v>
      </c>
      <c r="R36" s="747"/>
      <c r="S36" s="747"/>
      <c r="T36" s="747"/>
      <c r="U36" s="747"/>
      <c r="V36" s="747">
        <v>47</v>
      </c>
      <c r="W36" s="747"/>
      <c r="X36" s="747"/>
      <c r="Y36" s="747"/>
      <c r="Z36" s="747"/>
      <c r="AA36" s="747" t="s">
        <v>546</v>
      </c>
      <c r="AB36" s="747"/>
      <c r="AC36" s="747"/>
      <c r="AD36" s="747"/>
      <c r="AE36" s="748"/>
      <c r="AF36" s="749" t="s">
        <v>113</v>
      </c>
      <c r="AG36" s="750"/>
      <c r="AH36" s="750"/>
      <c r="AI36" s="750"/>
      <c r="AJ36" s="751"/>
      <c r="AK36" s="818">
        <v>16</v>
      </c>
      <c r="AL36" s="819"/>
      <c r="AM36" s="819"/>
      <c r="AN36" s="819"/>
      <c r="AO36" s="819"/>
      <c r="AP36" s="819" t="s">
        <v>549</v>
      </c>
      <c r="AQ36" s="819"/>
      <c r="AR36" s="819"/>
      <c r="AS36" s="819"/>
      <c r="AT36" s="819"/>
      <c r="AU36" s="819" t="s">
        <v>549</v>
      </c>
      <c r="AV36" s="819"/>
      <c r="AW36" s="819"/>
      <c r="AX36" s="819"/>
      <c r="AY36" s="819"/>
      <c r="AZ36" s="820" t="s">
        <v>549</v>
      </c>
      <c r="BA36" s="820"/>
      <c r="BB36" s="820"/>
      <c r="BC36" s="820"/>
      <c r="BD36" s="820"/>
      <c r="BE36" s="816" t="s">
        <v>395</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399</v>
      </c>
      <c r="C37" s="744"/>
      <c r="D37" s="744"/>
      <c r="E37" s="744"/>
      <c r="F37" s="744"/>
      <c r="G37" s="744"/>
      <c r="H37" s="744"/>
      <c r="I37" s="744"/>
      <c r="J37" s="744"/>
      <c r="K37" s="744"/>
      <c r="L37" s="744"/>
      <c r="M37" s="744"/>
      <c r="N37" s="744"/>
      <c r="O37" s="744"/>
      <c r="P37" s="745"/>
      <c r="Q37" s="746">
        <v>471</v>
      </c>
      <c r="R37" s="747"/>
      <c r="S37" s="747"/>
      <c r="T37" s="747"/>
      <c r="U37" s="747"/>
      <c r="V37" s="747">
        <v>471</v>
      </c>
      <c r="W37" s="747"/>
      <c r="X37" s="747"/>
      <c r="Y37" s="747"/>
      <c r="Z37" s="747"/>
      <c r="AA37" s="747">
        <v>0</v>
      </c>
      <c r="AB37" s="747"/>
      <c r="AC37" s="747"/>
      <c r="AD37" s="747"/>
      <c r="AE37" s="748"/>
      <c r="AF37" s="749">
        <v>0</v>
      </c>
      <c r="AG37" s="750"/>
      <c r="AH37" s="750"/>
      <c r="AI37" s="750"/>
      <c r="AJ37" s="751"/>
      <c r="AK37" s="818" t="s">
        <v>548</v>
      </c>
      <c r="AL37" s="819"/>
      <c r="AM37" s="819"/>
      <c r="AN37" s="819"/>
      <c r="AO37" s="819"/>
      <c r="AP37" s="819" t="s">
        <v>549</v>
      </c>
      <c r="AQ37" s="819"/>
      <c r="AR37" s="819"/>
      <c r="AS37" s="819"/>
      <c r="AT37" s="819"/>
      <c r="AU37" s="819" t="s">
        <v>549</v>
      </c>
      <c r="AV37" s="819"/>
      <c r="AW37" s="819"/>
      <c r="AX37" s="819"/>
      <c r="AY37" s="819"/>
      <c r="AZ37" s="820" t="s">
        <v>551</v>
      </c>
      <c r="BA37" s="820"/>
      <c r="BB37" s="820"/>
      <c r="BC37" s="820"/>
      <c r="BD37" s="820"/>
      <c r="BE37" s="816" t="s">
        <v>395</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400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376</v>
      </c>
      <c r="B63" s="778" t="s">
        <v>401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3656</v>
      </c>
      <c r="AG63" s="830"/>
      <c r="AH63" s="830"/>
      <c r="AI63" s="830"/>
      <c r="AJ63" s="831"/>
      <c r="AK63" s="832"/>
      <c r="AL63" s="827"/>
      <c r="AM63" s="827"/>
      <c r="AN63" s="827"/>
      <c r="AO63" s="827"/>
      <c r="AP63" s="830">
        <v>27126</v>
      </c>
      <c r="AQ63" s="830"/>
      <c r="AR63" s="830"/>
      <c r="AS63" s="830"/>
      <c r="AT63" s="830"/>
      <c r="AU63" s="830">
        <v>23202</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403</v>
      </c>
      <c r="B66" s="729"/>
      <c r="C66" s="729"/>
      <c r="D66" s="729"/>
      <c r="E66" s="729"/>
      <c r="F66" s="729"/>
      <c r="G66" s="729"/>
      <c r="H66" s="729"/>
      <c r="I66" s="729"/>
      <c r="J66" s="729"/>
      <c r="K66" s="729"/>
      <c r="L66" s="729"/>
      <c r="M66" s="729"/>
      <c r="N66" s="729"/>
      <c r="O66" s="729"/>
      <c r="P66" s="730"/>
      <c r="Q66" s="705" t="s">
        <v>380</v>
      </c>
      <c r="R66" s="706"/>
      <c r="S66" s="706"/>
      <c r="T66" s="706"/>
      <c r="U66" s="707"/>
      <c r="V66" s="705" t="s">
        <v>381</v>
      </c>
      <c r="W66" s="706"/>
      <c r="X66" s="706"/>
      <c r="Y66" s="706"/>
      <c r="Z66" s="707"/>
      <c r="AA66" s="705" t="s">
        <v>382</v>
      </c>
      <c r="AB66" s="706"/>
      <c r="AC66" s="706"/>
      <c r="AD66" s="706"/>
      <c r="AE66" s="707"/>
      <c r="AF66" s="840" t="s">
        <v>383</v>
      </c>
      <c r="AG66" s="801"/>
      <c r="AH66" s="801"/>
      <c r="AI66" s="801"/>
      <c r="AJ66" s="841"/>
      <c r="AK66" s="705" t="s">
        <v>384</v>
      </c>
      <c r="AL66" s="729"/>
      <c r="AM66" s="729"/>
      <c r="AN66" s="729"/>
      <c r="AO66" s="730"/>
      <c r="AP66" s="705" t="s">
        <v>385</v>
      </c>
      <c r="AQ66" s="706"/>
      <c r="AR66" s="706"/>
      <c r="AS66" s="706"/>
      <c r="AT66" s="707"/>
      <c r="AU66" s="705" t="s">
        <v>404</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552</v>
      </c>
      <c r="C68" s="858"/>
      <c r="D68" s="858"/>
      <c r="E68" s="858"/>
      <c r="F68" s="858"/>
      <c r="G68" s="858"/>
      <c r="H68" s="858"/>
      <c r="I68" s="858"/>
      <c r="J68" s="858"/>
      <c r="K68" s="858"/>
      <c r="L68" s="858"/>
      <c r="M68" s="858"/>
      <c r="N68" s="858"/>
      <c r="O68" s="858"/>
      <c r="P68" s="859"/>
      <c r="Q68" s="860">
        <v>951</v>
      </c>
      <c r="R68" s="854"/>
      <c r="S68" s="854"/>
      <c r="T68" s="854"/>
      <c r="U68" s="854"/>
      <c r="V68" s="854">
        <v>951</v>
      </c>
      <c r="W68" s="854"/>
      <c r="X68" s="854"/>
      <c r="Y68" s="854"/>
      <c r="Z68" s="854"/>
      <c r="AA68" s="854" t="s">
        <v>556</v>
      </c>
      <c r="AB68" s="854"/>
      <c r="AC68" s="854"/>
      <c r="AD68" s="854"/>
      <c r="AE68" s="854"/>
      <c r="AF68" s="854" t="s">
        <v>556</v>
      </c>
      <c r="AG68" s="854"/>
      <c r="AH68" s="854"/>
      <c r="AI68" s="854"/>
      <c r="AJ68" s="854"/>
      <c r="AK68" s="854">
        <v>36</v>
      </c>
      <c r="AL68" s="854"/>
      <c r="AM68" s="854"/>
      <c r="AN68" s="854"/>
      <c r="AO68" s="854"/>
      <c r="AP68" s="854" t="s">
        <v>556</v>
      </c>
      <c r="AQ68" s="854"/>
      <c r="AR68" s="854"/>
      <c r="AS68" s="854"/>
      <c r="AT68" s="854"/>
      <c r="AU68" s="854" t="s">
        <v>556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553</v>
      </c>
      <c r="C69" s="862"/>
      <c r="D69" s="862"/>
      <c r="E69" s="862"/>
      <c r="F69" s="862"/>
      <c r="G69" s="862"/>
      <c r="H69" s="862"/>
      <c r="I69" s="862"/>
      <c r="J69" s="862"/>
      <c r="K69" s="862"/>
      <c r="L69" s="862"/>
      <c r="M69" s="862"/>
      <c r="N69" s="862"/>
      <c r="O69" s="862"/>
      <c r="P69" s="863"/>
      <c r="Q69" s="864">
        <v>375539</v>
      </c>
      <c r="R69" s="819"/>
      <c r="S69" s="819"/>
      <c r="T69" s="819"/>
      <c r="U69" s="819"/>
      <c r="V69" s="819">
        <v>374021</v>
      </c>
      <c r="W69" s="819"/>
      <c r="X69" s="819"/>
      <c r="Y69" s="819"/>
      <c r="Z69" s="819"/>
      <c r="AA69" s="819">
        <v>1517</v>
      </c>
      <c r="AB69" s="819"/>
      <c r="AC69" s="819"/>
      <c r="AD69" s="819"/>
      <c r="AE69" s="819"/>
      <c r="AF69" s="819">
        <v>1517</v>
      </c>
      <c r="AG69" s="819"/>
      <c r="AH69" s="819"/>
      <c r="AI69" s="819"/>
      <c r="AJ69" s="819"/>
      <c r="AK69" s="819">
        <v>2628</v>
      </c>
      <c r="AL69" s="819"/>
      <c r="AM69" s="819"/>
      <c r="AN69" s="819"/>
      <c r="AO69" s="819"/>
      <c r="AP69" s="819" t="s">
        <v>556</v>
      </c>
      <c r="AQ69" s="819"/>
      <c r="AR69" s="819"/>
      <c r="AS69" s="819"/>
      <c r="AT69" s="819"/>
      <c r="AU69" s="819" t="s">
        <v>557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554</v>
      </c>
      <c r="C70" s="862"/>
      <c r="D70" s="862"/>
      <c r="E70" s="862"/>
      <c r="F70" s="862"/>
      <c r="G70" s="862"/>
      <c r="H70" s="862"/>
      <c r="I70" s="862"/>
      <c r="J70" s="862"/>
      <c r="K70" s="862"/>
      <c r="L70" s="862"/>
      <c r="M70" s="862"/>
      <c r="N70" s="862"/>
      <c r="O70" s="862"/>
      <c r="P70" s="863"/>
      <c r="Q70" s="864">
        <v>35993</v>
      </c>
      <c r="R70" s="819"/>
      <c r="S70" s="819"/>
      <c r="T70" s="819"/>
      <c r="U70" s="819"/>
      <c r="V70" s="819">
        <v>36627</v>
      </c>
      <c r="W70" s="819"/>
      <c r="X70" s="819"/>
      <c r="Y70" s="819"/>
      <c r="Z70" s="819"/>
      <c r="AA70" s="819">
        <v>633</v>
      </c>
      <c r="AB70" s="819"/>
      <c r="AC70" s="819"/>
      <c r="AD70" s="819"/>
      <c r="AE70" s="819"/>
      <c r="AF70" s="819">
        <v>2368</v>
      </c>
      <c r="AG70" s="819"/>
      <c r="AH70" s="819"/>
      <c r="AI70" s="819"/>
      <c r="AJ70" s="819"/>
      <c r="AK70" s="819" t="s">
        <v>559</v>
      </c>
      <c r="AL70" s="819"/>
      <c r="AM70" s="819"/>
      <c r="AN70" s="819"/>
      <c r="AO70" s="819"/>
      <c r="AP70" s="819">
        <v>699</v>
      </c>
      <c r="AQ70" s="819"/>
      <c r="AR70" s="819"/>
      <c r="AS70" s="819"/>
      <c r="AT70" s="819"/>
      <c r="AU70" s="819" t="s">
        <v>556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555</v>
      </c>
      <c r="C71" s="862"/>
      <c r="D71" s="862"/>
      <c r="E71" s="862"/>
      <c r="F71" s="862"/>
      <c r="G71" s="862"/>
      <c r="H71" s="862"/>
      <c r="I71" s="862"/>
      <c r="J71" s="862"/>
      <c r="K71" s="862"/>
      <c r="L71" s="862"/>
      <c r="M71" s="862"/>
      <c r="N71" s="862"/>
      <c r="O71" s="862"/>
      <c r="P71" s="863"/>
      <c r="Q71" s="864">
        <v>7067</v>
      </c>
      <c r="R71" s="819"/>
      <c r="S71" s="819"/>
      <c r="T71" s="819"/>
      <c r="U71" s="819"/>
      <c r="V71" s="819">
        <v>6864</v>
      </c>
      <c r="W71" s="819"/>
      <c r="X71" s="819"/>
      <c r="Y71" s="819"/>
      <c r="Z71" s="819"/>
      <c r="AA71" s="819">
        <v>203</v>
      </c>
      <c r="AB71" s="819"/>
      <c r="AC71" s="819"/>
      <c r="AD71" s="819"/>
      <c r="AE71" s="819"/>
      <c r="AF71" s="819">
        <v>203</v>
      </c>
      <c r="AG71" s="819"/>
      <c r="AH71" s="819"/>
      <c r="AI71" s="819"/>
      <c r="AJ71" s="819"/>
      <c r="AK71" s="819" t="s">
        <v>558</v>
      </c>
      <c r="AL71" s="819"/>
      <c r="AM71" s="819"/>
      <c r="AN71" s="819"/>
      <c r="AO71" s="819"/>
      <c r="AP71" s="819" t="s">
        <v>556</v>
      </c>
      <c r="AQ71" s="819"/>
      <c r="AR71" s="819"/>
      <c r="AS71" s="819"/>
      <c r="AT71" s="819"/>
      <c r="AU71" s="819" t="s">
        <v>556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376</v>
      </c>
      <c r="B88" s="778" t="s">
        <v>405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4088</v>
      </c>
      <c r="AG88" s="830"/>
      <c r="AH88" s="830"/>
      <c r="AI88" s="830"/>
      <c r="AJ88" s="830"/>
      <c r="AK88" s="827"/>
      <c r="AL88" s="827"/>
      <c r="AM88" s="827"/>
      <c r="AN88" s="827"/>
      <c r="AO88" s="827"/>
      <c r="AP88" s="830">
        <v>699</v>
      </c>
      <c r="AQ88" s="830"/>
      <c r="AR88" s="830"/>
      <c r="AS88" s="830"/>
      <c r="AT88" s="830"/>
      <c r="AU88" s="830" t="s">
        <v>556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376</v>
      </c>
      <c r="BR102" s="778" t="s">
        <v>406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530</v>
      </c>
      <c r="CS102" s="838"/>
      <c r="CT102" s="838"/>
      <c r="CU102" s="838"/>
      <c r="CV102" s="881"/>
      <c r="CW102" s="880">
        <v>38</v>
      </c>
      <c r="CX102" s="838"/>
      <c r="CY102" s="838"/>
      <c r="CZ102" s="838"/>
      <c r="DA102" s="881"/>
      <c r="DB102" s="880" t="s">
        <v>566</v>
      </c>
      <c r="DC102" s="838"/>
      <c r="DD102" s="838"/>
      <c r="DE102" s="838"/>
      <c r="DF102" s="881"/>
      <c r="DG102" s="880">
        <v>1704</v>
      </c>
      <c r="DH102" s="838"/>
      <c r="DI102" s="838"/>
      <c r="DJ102" s="838"/>
      <c r="DK102" s="881"/>
      <c r="DL102" s="880" t="s">
        <v>566</v>
      </c>
      <c r="DM102" s="838"/>
      <c r="DN102" s="838"/>
      <c r="DO102" s="838"/>
      <c r="DP102" s="881"/>
      <c r="DQ102" s="880" t="s">
        <v>566</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414</v>
      </c>
      <c r="AB109" s="883"/>
      <c r="AC109" s="883"/>
      <c r="AD109" s="883"/>
      <c r="AE109" s="884"/>
      <c r="AF109" s="882" t="s">
        <v>288</v>
      </c>
      <c r="AG109" s="883"/>
      <c r="AH109" s="883"/>
      <c r="AI109" s="883"/>
      <c r="AJ109" s="884"/>
      <c r="AK109" s="882" t="s">
        <v>287</v>
      </c>
      <c r="AL109" s="883"/>
      <c r="AM109" s="883"/>
      <c r="AN109" s="883"/>
      <c r="AO109" s="884"/>
      <c r="AP109" s="882" t="s">
        <v>415</v>
      </c>
      <c r="AQ109" s="883"/>
      <c r="AR109" s="883"/>
      <c r="AS109" s="883"/>
      <c r="AT109" s="885"/>
      <c r="AU109" s="904" t="s">
        <v>413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414</v>
      </c>
      <c r="BR109" s="883"/>
      <c r="BS109" s="883"/>
      <c r="BT109" s="883"/>
      <c r="BU109" s="884"/>
      <c r="BV109" s="882" t="s">
        <v>288</v>
      </c>
      <c r="BW109" s="883"/>
      <c r="BX109" s="883"/>
      <c r="BY109" s="883"/>
      <c r="BZ109" s="884"/>
      <c r="CA109" s="882" t="s">
        <v>287</v>
      </c>
      <c r="CB109" s="883"/>
      <c r="CC109" s="883"/>
      <c r="CD109" s="883"/>
      <c r="CE109" s="884"/>
      <c r="CF109" s="905" t="s">
        <v>415</v>
      </c>
      <c r="CG109" s="905"/>
      <c r="CH109" s="905"/>
      <c r="CI109" s="905"/>
      <c r="CJ109" s="905"/>
      <c r="CK109" s="882" t="s">
        <v>416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414</v>
      </c>
      <c r="DH109" s="883"/>
      <c r="DI109" s="883"/>
      <c r="DJ109" s="883"/>
      <c r="DK109" s="884"/>
      <c r="DL109" s="882" t="s">
        <v>288</v>
      </c>
      <c r="DM109" s="883"/>
      <c r="DN109" s="883"/>
      <c r="DO109" s="883"/>
      <c r="DP109" s="884"/>
      <c r="DQ109" s="882" t="s">
        <v>287</v>
      </c>
      <c r="DR109" s="883"/>
      <c r="DS109" s="883"/>
      <c r="DT109" s="883"/>
      <c r="DU109" s="884"/>
      <c r="DV109" s="882" t="s">
        <v>415</v>
      </c>
      <c r="DW109" s="883"/>
      <c r="DX109" s="883"/>
      <c r="DY109" s="883"/>
      <c r="DZ109" s="885"/>
    </row>
    <row r="110" spans="1:131" s="197" customFormat="1" ht="26.25" customHeight="1">
      <c r="A110" s="886" t="s">
        <v>417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6649027</v>
      </c>
      <c r="AB110" s="890"/>
      <c r="AC110" s="890"/>
      <c r="AD110" s="890"/>
      <c r="AE110" s="891"/>
      <c r="AF110" s="892">
        <v>6707960</v>
      </c>
      <c r="AG110" s="890"/>
      <c r="AH110" s="890"/>
      <c r="AI110" s="890"/>
      <c r="AJ110" s="891"/>
      <c r="AK110" s="892">
        <v>6556930</v>
      </c>
      <c r="AL110" s="890"/>
      <c r="AM110" s="890"/>
      <c r="AN110" s="890"/>
      <c r="AO110" s="891"/>
      <c r="AP110" s="893">
        <v>29.9</v>
      </c>
      <c r="AQ110" s="894"/>
      <c r="AR110" s="894"/>
      <c r="AS110" s="894"/>
      <c r="AT110" s="895"/>
      <c r="AU110" s="896" t="s">
        <v>61</v>
      </c>
      <c r="AV110" s="897"/>
      <c r="AW110" s="897"/>
      <c r="AX110" s="897"/>
      <c r="AY110" s="898"/>
      <c r="AZ110" s="940" t="s">
        <v>418</v>
      </c>
      <c r="BA110" s="887"/>
      <c r="BB110" s="887"/>
      <c r="BC110" s="887"/>
      <c r="BD110" s="887"/>
      <c r="BE110" s="887"/>
      <c r="BF110" s="887"/>
      <c r="BG110" s="887"/>
      <c r="BH110" s="887"/>
      <c r="BI110" s="887"/>
      <c r="BJ110" s="887"/>
      <c r="BK110" s="887"/>
      <c r="BL110" s="887"/>
      <c r="BM110" s="887"/>
      <c r="BN110" s="887"/>
      <c r="BO110" s="887"/>
      <c r="BP110" s="888"/>
      <c r="BQ110" s="926">
        <v>57012368</v>
      </c>
      <c r="BR110" s="927"/>
      <c r="BS110" s="927"/>
      <c r="BT110" s="927"/>
      <c r="BU110" s="927"/>
      <c r="BV110" s="927">
        <v>56473837</v>
      </c>
      <c r="BW110" s="927"/>
      <c r="BX110" s="927"/>
      <c r="BY110" s="927"/>
      <c r="BZ110" s="927"/>
      <c r="CA110" s="927">
        <v>57005869</v>
      </c>
      <c r="CB110" s="927"/>
      <c r="CC110" s="927"/>
      <c r="CD110" s="927"/>
      <c r="CE110" s="927"/>
      <c r="CF110" s="941">
        <v>259.60000000000002</v>
      </c>
      <c r="CG110" s="942"/>
      <c r="CH110" s="942"/>
      <c r="CI110" s="942"/>
      <c r="CJ110" s="942"/>
      <c r="CK110" s="943" t="s">
        <v>419</v>
      </c>
      <c r="CL110" s="944"/>
      <c r="CM110" s="923" t="s">
        <v>420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421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422</v>
      </c>
      <c r="BA111" s="950"/>
      <c r="BB111" s="950"/>
      <c r="BC111" s="950"/>
      <c r="BD111" s="950"/>
      <c r="BE111" s="950"/>
      <c r="BF111" s="950"/>
      <c r="BG111" s="950"/>
      <c r="BH111" s="950"/>
      <c r="BI111" s="950"/>
      <c r="BJ111" s="950"/>
      <c r="BK111" s="950"/>
      <c r="BL111" s="950"/>
      <c r="BM111" s="950"/>
      <c r="BN111" s="950"/>
      <c r="BO111" s="950"/>
      <c r="BP111" s="951"/>
      <c r="BQ111" s="919">
        <v>649448</v>
      </c>
      <c r="BR111" s="920"/>
      <c r="BS111" s="920"/>
      <c r="BT111" s="920"/>
      <c r="BU111" s="920"/>
      <c r="BV111" s="920">
        <v>610679</v>
      </c>
      <c r="BW111" s="920"/>
      <c r="BX111" s="920"/>
      <c r="BY111" s="920"/>
      <c r="BZ111" s="920"/>
      <c r="CA111" s="920">
        <v>2360985</v>
      </c>
      <c r="CB111" s="920"/>
      <c r="CC111" s="920"/>
      <c r="CD111" s="920"/>
      <c r="CE111" s="920"/>
      <c r="CF111" s="914">
        <v>10.8</v>
      </c>
      <c r="CG111" s="915"/>
      <c r="CH111" s="915"/>
      <c r="CI111" s="915"/>
      <c r="CJ111" s="915"/>
      <c r="CK111" s="945"/>
      <c r="CL111" s="946"/>
      <c r="CM111" s="916" t="s">
        <v>423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424</v>
      </c>
      <c r="B112" s="953"/>
      <c r="C112" s="950" t="s">
        <v>425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426</v>
      </c>
      <c r="BA112" s="950"/>
      <c r="BB112" s="950"/>
      <c r="BC112" s="950"/>
      <c r="BD112" s="950"/>
      <c r="BE112" s="950"/>
      <c r="BF112" s="950"/>
      <c r="BG112" s="950"/>
      <c r="BH112" s="950"/>
      <c r="BI112" s="950"/>
      <c r="BJ112" s="950"/>
      <c r="BK112" s="950"/>
      <c r="BL112" s="950"/>
      <c r="BM112" s="950"/>
      <c r="BN112" s="950"/>
      <c r="BO112" s="950"/>
      <c r="BP112" s="951"/>
      <c r="BQ112" s="919">
        <v>23095855</v>
      </c>
      <c r="BR112" s="920"/>
      <c r="BS112" s="920"/>
      <c r="BT112" s="920"/>
      <c r="BU112" s="920"/>
      <c r="BV112" s="920">
        <v>23095576</v>
      </c>
      <c r="BW112" s="920"/>
      <c r="BX112" s="920"/>
      <c r="BY112" s="920"/>
      <c r="BZ112" s="920"/>
      <c r="CA112" s="920">
        <v>23202139</v>
      </c>
      <c r="CB112" s="920"/>
      <c r="CC112" s="920"/>
      <c r="CD112" s="920"/>
      <c r="CE112" s="920"/>
      <c r="CF112" s="914">
        <v>105.7</v>
      </c>
      <c r="CG112" s="915"/>
      <c r="CH112" s="915"/>
      <c r="CI112" s="915"/>
      <c r="CJ112" s="915"/>
      <c r="CK112" s="945"/>
      <c r="CL112" s="946"/>
      <c r="CM112" s="916" t="s">
        <v>427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1534684</v>
      </c>
      <c r="AB113" s="934"/>
      <c r="AC113" s="934"/>
      <c r="AD113" s="934"/>
      <c r="AE113" s="935"/>
      <c r="AF113" s="936">
        <v>1592210</v>
      </c>
      <c r="AG113" s="934"/>
      <c r="AH113" s="934"/>
      <c r="AI113" s="934"/>
      <c r="AJ113" s="935"/>
      <c r="AK113" s="936">
        <v>1530806</v>
      </c>
      <c r="AL113" s="934"/>
      <c r="AM113" s="934"/>
      <c r="AN113" s="934"/>
      <c r="AO113" s="935"/>
      <c r="AP113" s="937">
        <v>7</v>
      </c>
      <c r="AQ113" s="938"/>
      <c r="AR113" s="938"/>
      <c r="AS113" s="938"/>
      <c r="AT113" s="939"/>
      <c r="AU113" s="899"/>
      <c r="AV113" s="900"/>
      <c r="AW113" s="900"/>
      <c r="AX113" s="900"/>
      <c r="AY113" s="901"/>
      <c r="AZ113" s="949" t="s">
        <v>429</v>
      </c>
      <c r="BA113" s="950"/>
      <c r="BB113" s="950"/>
      <c r="BC113" s="950"/>
      <c r="BD113" s="950"/>
      <c r="BE113" s="950"/>
      <c r="BF113" s="950"/>
      <c r="BG113" s="950"/>
      <c r="BH113" s="950"/>
      <c r="BI113" s="950"/>
      <c r="BJ113" s="950"/>
      <c r="BK113" s="950"/>
      <c r="BL113" s="950"/>
      <c r="BM113" s="950"/>
      <c r="BN113" s="950"/>
      <c r="BO113" s="950"/>
      <c r="BP113" s="951"/>
      <c r="BQ113" s="919" t="s">
        <v>113</v>
      </c>
      <c r="BR113" s="920"/>
      <c r="BS113" s="920"/>
      <c r="BT113" s="920"/>
      <c r="BU113" s="920"/>
      <c r="BV113" s="920" t="s">
        <v>113</v>
      </c>
      <c r="BW113" s="920"/>
      <c r="BX113" s="920"/>
      <c r="BY113" s="920"/>
      <c r="BZ113" s="920"/>
      <c r="CA113" s="920" t="s">
        <v>113</v>
      </c>
      <c r="CB113" s="920"/>
      <c r="CC113" s="920"/>
      <c r="CD113" s="920"/>
      <c r="CE113" s="920"/>
      <c r="CF113" s="914" t="s">
        <v>113</v>
      </c>
      <c r="CG113" s="915"/>
      <c r="CH113" s="915"/>
      <c r="CI113" s="915"/>
      <c r="CJ113" s="915"/>
      <c r="CK113" s="945"/>
      <c r="CL113" s="946"/>
      <c r="CM113" s="916" t="s">
        <v>430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431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113</v>
      </c>
      <c r="AB114" s="959"/>
      <c r="AC114" s="959"/>
      <c r="AD114" s="959"/>
      <c r="AE114" s="960"/>
      <c r="AF114" s="961" t="s">
        <v>113</v>
      </c>
      <c r="AG114" s="959"/>
      <c r="AH114" s="959"/>
      <c r="AI114" s="959"/>
      <c r="AJ114" s="960"/>
      <c r="AK114" s="961" t="s">
        <v>113</v>
      </c>
      <c r="AL114" s="959"/>
      <c r="AM114" s="959"/>
      <c r="AN114" s="959"/>
      <c r="AO114" s="960"/>
      <c r="AP114" s="962" t="s">
        <v>113</v>
      </c>
      <c r="AQ114" s="963"/>
      <c r="AR114" s="963"/>
      <c r="AS114" s="963"/>
      <c r="AT114" s="964"/>
      <c r="AU114" s="899"/>
      <c r="AV114" s="900"/>
      <c r="AW114" s="900"/>
      <c r="AX114" s="900"/>
      <c r="AY114" s="901"/>
      <c r="AZ114" s="949" t="s">
        <v>432</v>
      </c>
      <c r="BA114" s="950"/>
      <c r="BB114" s="950"/>
      <c r="BC114" s="950"/>
      <c r="BD114" s="950"/>
      <c r="BE114" s="950"/>
      <c r="BF114" s="950"/>
      <c r="BG114" s="950"/>
      <c r="BH114" s="950"/>
      <c r="BI114" s="950"/>
      <c r="BJ114" s="950"/>
      <c r="BK114" s="950"/>
      <c r="BL114" s="950"/>
      <c r="BM114" s="950"/>
      <c r="BN114" s="950"/>
      <c r="BO114" s="950"/>
      <c r="BP114" s="951"/>
      <c r="BQ114" s="919">
        <v>10084452</v>
      </c>
      <c r="BR114" s="920"/>
      <c r="BS114" s="920"/>
      <c r="BT114" s="920"/>
      <c r="BU114" s="920"/>
      <c r="BV114" s="920">
        <v>9969018</v>
      </c>
      <c r="BW114" s="920"/>
      <c r="BX114" s="920"/>
      <c r="BY114" s="920"/>
      <c r="BZ114" s="920"/>
      <c r="CA114" s="920">
        <v>9155735</v>
      </c>
      <c r="CB114" s="920"/>
      <c r="CC114" s="920"/>
      <c r="CD114" s="920"/>
      <c r="CE114" s="920"/>
      <c r="CF114" s="914">
        <v>41.7</v>
      </c>
      <c r="CG114" s="915"/>
      <c r="CH114" s="915"/>
      <c r="CI114" s="915"/>
      <c r="CJ114" s="915"/>
      <c r="CK114" s="945"/>
      <c r="CL114" s="946"/>
      <c r="CM114" s="916" t="s">
        <v>433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434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41473</v>
      </c>
      <c r="AB115" s="934"/>
      <c r="AC115" s="934"/>
      <c r="AD115" s="934"/>
      <c r="AE115" s="935"/>
      <c r="AF115" s="936">
        <v>40778</v>
      </c>
      <c r="AG115" s="934"/>
      <c r="AH115" s="934"/>
      <c r="AI115" s="934"/>
      <c r="AJ115" s="935"/>
      <c r="AK115" s="936">
        <v>40156</v>
      </c>
      <c r="AL115" s="934"/>
      <c r="AM115" s="934"/>
      <c r="AN115" s="934"/>
      <c r="AO115" s="935"/>
      <c r="AP115" s="937">
        <v>0.2</v>
      </c>
      <c r="AQ115" s="938"/>
      <c r="AR115" s="938"/>
      <c r="AS115" s="938"/>
      <c r="AT115" s="939"/>
      <c r="AU115" s="899"/>
      <c r="AV115" s="900"/>
      <c r="AW115" s="900"/>
      <c r="AX115" s="900"/>
      <c r="AY115" s="901"/>
      <c r="AZ115" s="949" t="s">
        <v>435</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436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441530</v>
      </c>
      <c r="DH115" s="959"/>
      <c r="DI115" s="959"/>
      <c r="DJ115" s="959"/>
      <c r="DK115" s="960"/>
      <c r="DL115" s="961">
        <v>443032</v>
      </c>
      <c r="DM115" s="959"/>
      <c r="DN115" s="959"/>
      <c r="DO115" s="959"/>
      <c r="DP115" s="960"/>
      <c r="DQ115" s="961">
        <v>2233813</v>
      </c>
      <c r="DR115" s="959"/>
      <c r="DS115" s="959"/>
      <c r="DT115" s="959"/>
      <c r="DU115" s="960"/>
      <c r="DV115" s="962">
        <v>10.199999999999999</v>
      </c>
      <c r="DW115" s="963"/>
      <c r="DX115" s="963"/>
      <c r="DY115" s="963"/>
      <c r="DZ115" s="964"/>
    </row>
    <row r="116" spans="1:130" s="197" customFormat="1" ht="26.25" customHeight="1">
      <c r="A116" s="956"/>
      <c r="B116" s="957"/>
      <c r="C116" s="971" t="s">
        <v>437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106</v>
      </c>
      <c r="AB116" s="959"/>
      <c r="AC116" s="959"/>
      <c r="AD116" s="959"/>
      <c r="AE116" s="960"/>
      <c r="AF116" s="961">
        <v>145</v>
      </c>
      <c r="AG116" s="959"/>
      <c r="AH116" s="959"/>
      <c r="AI116" s="959"/>
      <c r="AJ116" s="960"/>
      <c r="AK116" s="961">
        <v>151</v>
      </c>
      <c r="AL116" s="959"/>
      <c r="AM116" s="959"/>
      <c r="AN116" s="959"/>
      <c r="AO116" s="960"/>
      <c r="AP116" s="962">
        <v>0</v>
      </c>
      <c r="AQ116" s="963"/>
      <c r="AR116" s="963"/>
      <c r="AS116" s="963"/>
      <c r="AT116" s="964"/>
      <c r="AU116" s="899"/>
      <c r="AV116" s="900"/>
      <c r="AW116" s="900"/>
      <c r="AX116" s="900"/>
      <c r="AY116" s="901"/>
      <c r="AZ116" s="949" t="s">
        <v>438</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86400</v>
      </c>
      <c r="DH116" s="959"/>
      <c r="DI116" s="959"/>
      <c r="DJ116" s="959"/>
      <c r="DK116" s="960"/>
      <c r="DL116" s="961">
        <v>57600</v>
      </c>
      <c r="DM116" s="959"/>
      <c r="DN116" s="959"/>
      <c r="DO116" s="959"/>
      <c r="DP116" s="960"/>
      <c r="DQ116" s="961">
        <v>28800</v>
      </c>
      <c r="DR116" s="959"/>
      <c r="DS116" s="959"/>
      <c r="DT116" s="959"/>
      <c r="DU116" s="960"/>
      <c r="DV116" s="962">
        <v>0.1</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440</v>
      </c>
      <c r="Z117" s="884"/>
      <c r="AA117" s="996">
        <v>8225290</v>
      </c>
      <c r="AB117" s="966"/>
      <c r="AC117" s="966"/>
      <c r="AD117" s="966"/>
      <c r="AE117" s="967"/>
      <c r="AF117" s="965">
        <v>8341093</v>
      </c>
      <c r="AG117" s="966"/>
      <c r="AH117" s="966"/>
      <c r="AI117" s="966"/>
      <c r="AJ117" s="967"/>
      <c r="AK117" s="965">
        <v>8128043</v>
      </c>
      <c r="AL117" s="966"/>
      <c r="AM117" s="966"/>
      <c r="AN117" s="966"/>
      <c r="AO117" s="967"/>
      <c r="AP117" s="968"/>
      <c r="AQ117" s="969"/>
      <c r="AR117" s="969"/>
      <c r="AS117" s="969"/>
      <c r="AT117" s="970"/>
      <c r="AU117" s="899"/>
      <c r="AV117" s="900"/>
      <c r="AW117" s="900"/>
      <c r="AX117" s="900"/>
      <c r="AY117" s="901"/>
      <c r="AZ117" s="995" t="s">
        <v>441</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442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416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414</v>
      </c>
      <c r="AB118" s="883"/>
      <c r="AC118" s="883"/>
      <c r="AD118" s="883"/>
      <c r="AE118" s="884"/>
      <c r="AF118" s="882" t="s">
        <v>288</v>
      </c>
      <c r="AG118" s="883"/>
      <c r="AH118" s="883"/>
      <c r="AI118" s="883"/>
      <c r="AJ118" s="884"/>
      <c r="AK118" s="882" t="s">
        <v>287</v>
      </c>
      <c r="AL118" s="883"/>
      <c r="AM118" s="883"/>
      <c r="AN118" s="883"/>
      <c r="AO118" s="884"/>
      <c r="AP118" s="990" t="s">
        <v>415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443</v>
      </c>
      <c r="BP118" s="994"/>
      <c r="BQ118" s="985">
        <v>90842123</v>
      </c>
      <c r="BR118" s="986"/>
      <c r="BS118" s="986"/>
      <c r="BT118" s="986"/>
      <c r="BU118" s="986"/>
      <c r="BV118" s="986">
        <v>90149110</v>
      </c>
      <c r="BW118" s="986"/>
      <c r="BX118" s="986"/>
      <c r="BY118" s="986"/>
      <c r="BZ118" s="986"/>
      <c r="CA118" s="986">
        <v>91724728</v>
      </c>
      <c r="CB118" s="986"/>
      <c r="CC118" s="986"/>
      <c r="CD118" s="986"/>
      <c r="CE118" s="986"/>
      <c r="CF118" s="987"/>
      <c r="CG118" s="988"/>
      <c r="CH118" s="988"/>
      <c r="CI118" s="988"/>
      <c r="CJ118" s="989"/>
      <c r="CK118" s="945"/>
      <c r="CL118" s="946"/>
      <c r="CM118" s="916" t="s">
        <v>444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419</v>
      </c>
      <c r="B119" s="944"/>
      <c r="C119" s="923" t="s">
        <v>420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445</v>
      </c>
      <c r="AV119" s="978"/>
      <c r="AW119" s="978"/>
      <c r="AX119" s="978"/>
      <c r="AY119" s="979"/>
      <c r="AZ119" s="940" t="s">
        <v>446</v>
      </c>
      <c r="BA119" s="887"/>
      <c r="BB119" s="887"/>
      <c r="BC119" s="887"/>
      <c r="BD119" s="887"/>
      <c r="BE119" s="887"/>
      <c r="BF119" s="887"/>
      <c r="BG119" s="887"/>
      <c r="BH119" s="887"/>
      <c r="BI119" s="887"/>
      <c r="BJ119" s="887"/>
      <c r="BK119" s="887"/>
      <c r="BL119" s="887"/>
      <c r="BM119" s="887"/>
      <c r="BN119" s="887"/>
      <c r="BO119" s="887"/>
      <c r="BP119" s="888"/>
      <c r="BQ119" s="926">
        <v>11881270</v>
      </c>
      <c r="BR119" s="927"/>
      <c r="BS119" s="927"/>
      <c r="BT119" s="927"/>
      <c r="BU119" s="927"/>
      <c r="BV119" s="927">
        <v>13147573</v>
      </c>
      <c r="BW119" s="927"/>
      <c r="BX119" s="927"/>
      <c r="BY119" s="927"/>
      <c r="BZ119" s="927"/>
      <c r="CA119" s="927">
        <v>13413763</v>
      </c>
      <c r="CB119" s="927"/>
      <c r="CC119" s="927"/>
      <c r="CD119" s="927"/>
      <c r="CE119" s="927"/>
      <c r="CF119" s="941">
        <v>61.1</v>
      </c>
      <c r="CG119" s="942"/>
      <c r="CH119" s="942"/>
      <c r="CI119" s="942"/>
      <c r="CJ119" s="942"/>
      <c r="CK119" s="947"/>
      <c r="CL119" s="948"/>
      <c r="CM119" s="1004" t="s">
        <v>447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121518</v>
      </c>
      <c r="DH119" s="998"/>
      <c r="DI119" s="998"/>
      <c r="DJ119" s="998"/>
      <c r="DK119" s="999"/>
      <c r="DL119" s="1000">
        <v>110047</v>
      </c>
      <c r="DM119" s="998"/>
      <c r="DN119" s="998"/>
      <c r="DO119" s="998"/>
      <c r="DP119" s="999"/>
      <c r="DQ119" s="1000">
        <v>98372</v>
      </c>
      <c r="DR119" s="998"/>
      <c r="DS119" s="998"/>
      <c r="DT119" s="998"/>
      <c r="DU119" s="999"/>
      <c r="DV119" s="1001">
        <v>0.4</v>
      </c>
      <c r="DW119" s="1002"/>
      <c r="DX119" s="1002"/>
      <c r="DY119" s="1002"/>
      <c r="DZ119" s="1003"/>
    </row>
    <row r="120" spans="1:130" s="197" customFormat="1" ht="26.25" customHeight="1">
      <c r="A120" s="975"/>
      <c r="B120" s="946"/>
      <c r="C120" s="916" t="s">
        <v>423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448</v>
      </c>
      <c r="BA120" s="950"/>
      <c r="BB120" s="950"/>
      <c r="BC120" s="950"/>
      <c r="BD120" s="950"/>
      <c r="BE120" s="950"/>
      <c r="BF120" s="950"/>
      <c r="BG120" s="950"/>
      <c r="BH120" s="950"/>
      <c r="BI120" s="950"/>
      <c r="BJ120" s="950"/>
      <c r="BK120" s="950"/>
      <c r="BL120" s="950"/>
      <c r="BM120" s="950"/>
      <c r="BN120" s="950"/>
      <c r="BO120" s="950"/>
      <c r="BP120" s="951"/>
      <c r="BQ120" s="919">
        <v>8449246</v>
      </c>
      <c r="BR120" s="920"/>
      <c r="BS120" s="920"/>
      <c r="BT120" s="920"/>
      <c r="BU120" s="920"/>
      <c r="BV120" s="920">
        <v>8567414</v>
      </c>
      <c r="BW120" s="920"/>
      <c r="BX120" s="920"/>
      <c r="BY120" s="920"/>
      <c r="BZ120" s="920"/>
      <c r="CA120" s="920">
        <v>9069150</v>
      </c>
      <c r="CB120" s="920"/>
      <c r="CC120" s="920"/>
      <c r="CD120" s="920"/>
      <c r="CE120" s="920"/>
      <c r="CF120" s="914">
        <v>41.3</v>
      </c>
      <c r="CG120" s="915"/>
      <c r="CH120" s="915"/>
      <c r="CI120" s="915"/>
      <c r="CJ120" s="915"/>
      <c r="CK120" s="1013" t="s">
        <v>449</v>
      </c>
      <c r="CL120" s="1014"/>
      <c r="CM120" s="1014"/>
      <c r="CN120" s="1014"/>
      <c r="CO120" s="1015"/>
      <c r="CP120" s="1021" t="s">
        <v>394</v>
      </c>
      <c r="CQ120" s="1022"/>
      <c r="CR120" s="1022"/>
      <c r="CS120" s="1022"/>
      <c r="CT120" s="1022"/>
      <c r="CU120" s="1022"/>
      <c r="CV120" s="1022"/>
      <c r="CW120" s="1022"/>
      <c r="CX120" s="1022"/>
      <c r="CY120" s="1022"/>
      <c r="CZ120" s="1022"/>
      <c r="DA120" s="1022"/>
      <c r="DB120" s="1022"/>
      <c r="DC120" s="1022"/>
      <c r="DD120" s="1022"/>
      <c r="DE120" s="1022"/>
      <c r="DF120" s="1023"/>
      <c r="DG120" s="926">
        <v>20673774</v>
      </c>
      <c r="DH120" s="927"/>
      <c r="DI120" s="927"/>
      <c r="DJ120" s="927"/>
      <c r="DK120" s="927"/>
      <c r="DL120" s="927">
        <v>20522778</v>
      </c>
      <c r="DM120" s="927"/>
      <c r="DN120" s="927"/>
      <c r="DO120" s="927"/>
      <c r="DP120" s="927"/>
      <c r="DQ120" s="927">
        <v>20612419</v>
      </c>
      <c r="DR120" s="927"/>
      <c r="DS120" s="927"/>
      <c r="DT120" s="927"/>
      <c r="DU120" s="927"/>
      <c r="DV120" s="928">
        <v>93.9</v>
      </c>
      <c r="DW120" s="928"/>
      <c r="DX120" s="928"/>
      <c r="DY120" s="928"/>
      <c r="DZ120" s="929"/>
    </row>
    <row r="121" spans="1:130" s="197" customFormat="1" ht="26.25" customHeight="1">
      <c r="A121" s="975"/>
      <c r="B121" s="946"/>
      <c r="C121" s="1010" t="s">
        <v>450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451</v>
      </c>
      <c r="BA121" s="971"/>
      <c r="BB121" s="971"/>
      <c r="BC121" s="971"/>
      <c r="BD121" s="971"/>
      <c r="BE121" s="971"/>
      <c r="BF121" s="971"/>
      <c r="BG121" s="971"/>
      <c r="BH121" s="971"/>
      <c r="BI121" s="971"/>
      <c r="BJ121" s="971"/>
      <c r="BK121" s="971"/>
      <c r="BL121" s="971"/>
      <c r="BM121" s="971"/>
      <c r="BN121" s="971"/>
      <c r="BO121" s="971"/>
      <c r="BP121" s="972"/>
      <c r="BQ121" s="985">
        <v>53790087</v>
      </c>
      <c r="BR121" s="986"/>
      <c r="BS121" s="986"/>
      <c r="BT121" s="986"/>
      <c r="BU121" s="986"/>
      <c r="BV121" s="986">
        <v>54073029</v>
      </c>
      <c r="BW121" s="986"/>
      <c r="BX121" s="986"/>
      <c r="BY121" s="986"/>
      <c r="BZ121" s="986"/>
      <c r="CA121" s="986">
        <v>54244882</v>
      </c>
      <c r="CB121" s="986"/>
      <c r="CC121" s="986"/>
      <c r="CD121" s="986"/>
      <c r="CE121" s="986"/>
      <c r="CF121" s="1024">
        <v>247.1</v>
      </c>
      <c r="CG121" s="1025"/>
      <c r="CH121" s="1025"/>
      <c r="CI121" s="1025"/>
      <c r="CJ121" s="1025"/>
      <c r="CK121" s="1016"/>
      <c r="CL121" s="1017"/>
      <c r="CM121" s="1017"/>
      <c r="CN121" s="1017"/>
      <c r="CO121" s="1018"/>
      <c r="CP121" s="1007" t="s">
        <v>396</v>
      </c>
      <c r="CQ121" s="1008"/>
      <c r="CR121" s="1008"/>
      <c r="CS121" s="1008"/>
      <c r="CT121" s="1008"/>
      <c r="CU121" s="1008"/>
      <c r="CV121" s="1008"/>
      <c r="CW121" s="1008"/>
      <c r="CX121" s="1008"/>
      <c r="CY121" s="1008"/>
      <c r="CZ121" s="1008"/>
      <c r="DA121" s="1008"/>
      <c r="DB121" s="1008"/>
      <c r="DC121" s="1008"/>
      <c r="DD121" s="1008"/>
      <c r="DE121" s="1008"/>
      <c r="DF121" s="1009"/>
      <c r="DG121" s="919">
        <v>2163827</v>
      </c>
      <c r="DH121" s="920"/>
      <c r="DI121" s="920"/>
      <c r="DJ121" s="920"/>
      <c r="DK121" s="920"/>
      <c r="DL121" s="920">
        <v>2323529</v>
      </c>
      <c r="DM121" s="920"/>
      <c r="DN121" s="920"/>
      <c r="DO121" s="920"/>
      <c r="DP121" s="920"/>
      <c r="DQ121" s="920">
        <v>2350467</v>
      </c>
      <c r="DR121" s="920"/>
      <c r="DS121" s="920"/>
      <c r="DT121" s="920"/>
      <c r="DU121" s="920"/>
      <c r="DV121" s="921">
        <v>10.7</v>
      </c>
      <c r="DW121" s="921"/>
      <c r="DX121" s="921"/>
      <c r="DY121" s="921"/>
      <c r="DZ121" s="922"/>
    </row>
    <row r="122" spans="1:130" s="197" customFormat="1" ht="26.25" customHeight="1">
      <c r="A122" s="975"/>
      <c r="B122" s="946"/>
      <c r="C122" s="916" t="s">
        <v>433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452</v>
      </c>
      <c r="BP122" s="994"/>
      <c r="BQ122" s="1034">
        <v>74120603</v>
      </c>
      <c r="BR122" s="1035"/>
      <c r="BS122" s="1035"/>
      <c r="BT122" s="1035"/>
      <c r="BU122" s="1035"/>
      <c r="BV122" s="1035">
        <v>75788016</v>
      </c>
      <c r="BW122" s="1035"/>
      <c r="BX122" s="1035"/>
      <c r="BY122" s="1035"/>
      <c r="BZ122" s="1035"/>
      <c r="CA122" s="1035">
        <v>76727795</v>
      </c>
      <c r="CB122" s="1035"/>
      <c r="CC122" s="1035"/>
      <c r="CD122" s="1035"/>
      <c r="CE122" s="1035"/>
      <c r="CF122" s="987"/>
      <c r="CG122" s="988"/>
      <c r="CH122" s="988"/>
      <c r="CI122" s="988"/>
      <c r="CJ122" s="989"/>
      <c r="CK122" s="1016"/>
      <c r="CL122" s="1017"/>
      <c r="CM122" s="1017"/>
      <c r="CN122" s="1017"/>
      <c r="CO122" s="1018"/>
      <c r="CP122" s="1007" t="s">
        <v>397</v>
      </c>
      <c r="CQ122" s="1008"/>
      <c r="CR122" s="1008"/>
      <c r="CS122" s="1008"/>
      <c r="CT122" s="1008"/>
      <c r="CU122" s="1008"/>
      <c r="CV122" s="1008"/>
      <c r="CW122" s="1008"/>
      <c r="CX122" s="1008"/>
      <c r="CY122" s="1008"/>
      <c r="CZ122" s="1008"/>
      <c r="DA122" s="1008"/>
      <c r="DB122" s="1008"/>
      <c r="DC122" s="1008"/>
      <c r="DD122" s="1008"/>
      <c r="DE122" s="1008"/>
      <c r="DF122" s="1009"/>
      <c r="DG122" s="919">
        <v>258254</v>
      </c>
      <c r="DH122" s="920"/>
      <c r="DI122" s="920"/>
      <c r="DJ122" s="920"/>
      <c r="DK122" s="920"/>
      <c r="DL122" s="920">
        <v>249269</v>
      </c>
      <c r="DM122" s="920"/>
      <c r="DN122" s="920"/>
      <c r="DO122" s="920"/>
      <c r="DP122" s="920"/>
      <c r="DQ122" s="920">
        <v>239253</v>
      </c>
      <c r="DR122" s="920"/>
      <c r="DS122" s="920"/>
      <c r="DT122" s="920"/>
      <c r="DU122" s="920"/>
      <c r="DV122" s="921">
        <v>1.1000000000000001</v>
      </c>
      <c r="DW122" s="921"/>
      <c r="DX122" s="921"/>
      <c r="DY122" s="921"/>
      <c r="DZ122" s="922"/>
    </row>
    <row r="123" spans="1:130" s="197" customFormat="1" ht="26.25" customHeight="1" thickBot="1">
      <c r="A123" s="975"/>
      <c r="B123" s="946"/>
      <c r="C123" s="916" t="s">
        <v>439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28800</v>
      </c>
      <c r="AB123" s="959"/>
      <c r="AC123" s="959"/>
      <c r="AD123" s="959"/>
      <c r="AE123" s="960"/>
      <c r="AF123" s="961">
        <v>28800</v>
      </c>
      <c r="AG123" s="959"/>
      <c r="AH123" s="959"/>
      <c r="AI123" s="959"/>
      <c r="AJ123" s="960"/>
      <c r="AK123" s="961">
        <v>28800</v>
      </c>
      <c r="AL123" s="959"/>
      <c r="AM123" s="959"/>
      <c r="AN123" s="959"/>
      <c r="AO123" s="960"/>
      <c r="AP123" s="962">
        <v>0.1</v>
      </c>
      <c r="AQ123" s="963"/>
      <c r="AR123" s="963"/>
      <c r="AS123" s="963"/>
      <c r="AT123" s="964"/>
      <c r="AU123" s="1031" t="s">
        <v>453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74.400000000000006</v>
      </c>
      <c r="BR123" s="1027"/>
      <c r="BS123" s="1027"/>
      <c r="BT123" s="1027"/>
      <c r="BU123" s="1027"/>
      <c r="BV123" s="1027">
        <v>64.099999999999994</v>
      </c>
      <c r="BW123" s="1027"/>
      <c r="BX123" s="1027"/>
      <c r="BY123" s="1027"/>
      <c r="BZ123" s="1027"/>
      <c r="CA123" s="1027">
        <v>68.3</v>
      </c>
      <c r="CB123" s="1027"/>
      <c r="CC123" s="1027"/>
      <c r="CD123" s="1027"/>
      <c r="CE123" s="1027"/>
      <c r="CF123" s="1028"/>
      <c r="CG123" s="1029"/>
      <c r="CH123" s="1029"/>
      <c r="CI123" s="1029"/>
      <c r="CJ123" s="1030"/>
      <c r="CK123" s="1016"/>
      <c r="CL123" s="1017"/>
      <c r="CM123" s="1017"/>
      <c r="CN123" s="1017"/>
      <c r="CO123" s="1018"/>
      <c r="CP123" s="1007" t="s">
        <v>393</v>
      </c>
      <c r="CQ123" s="1008"/>
      <c r="CR123" s="1008"/>
      <c r="CS123" s="1008"/>
      <c r="CT123" s="1008"/>
      <c r="CU123" s="1008"/>
      <c r="CV123" s="1008"/>
      <c r="CW123" s="1008"/>
      <c r="CX123" s="1008"/>
      <c r="CY123" s="1008"/>
      <c r="CZ123" s="1008"/>
      <c r="DA123" s="1008"/>
      <c r="DB123" s="1008"/>
      <c r="DC123" s="1008"/>
      <c r="DD123" s="1008"/>
      <c r="DE123" s="1008"/>
      <c r="DF123" s="1009"/>
      <c r="DG123" s="958" t="s">
        <v>113</v>
      </c>
      <c r="DH123" s="959"/>
      <c r="DI123" s="959"/>
      <c r="DJ123" s="959"/>
      <c r="DK123" s="960"/>
      <c r="DL123" s="961" t="s">
        <v>113</v>
      </c>
      <c r="DM123" s="959"/>
      <c r="DN123" s="959"/>
      <c r="DO123" s="959"/>
      <c r="DP123" s="960"/>
      <c r="DQ123" s="961" t="s">
        <v>113</v>
      </c>
      <c r="DR123" s="959"/>
      <c r="DS123" s="959"/>
      <c r="DT123" s="959"/>
      <c r="DU123" s="960"/>
      <c r="DV123" s="962" t="s">
        <v>113</v>
      </c>
      <c r="DW123" s="963"/>
      <c r="DX123" s="963"/>
      <c r="DY123" s="963"/>
      <c r="DZ123" s="964"/>
    </row>
    <row r="124" spans="1:130" s="197" customFormat="1" ht="26.25" customHeight="1">
      <c r="A124" s="975"/>
      <c r="B124" s="946"/>
      <c r="C124" s="916" t="s">
        <v>442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454</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444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455</v>
      </c>
      <c r="CL125" s="1014"/>
      <c r="CM125" s="1014"/>
      <c r="CN125" s="1014"/>
      <c r="CO125" s="1015"/>
      <c r="CP125" s="940" t="s">
        <v>456</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5826</v>
      </c>
      <c r="AB126" s="959"/>
      <c r="AC126" s="959"/>
      <c r="AD126" s="959"/>
      <c r="AE126" s="960"/>
      <c r="AF126" s="961">
        <v>6023</v>
      </c>
      <c r="AG126" s="959"/>
      <c r="AH126" s="959"/>
      <c r="AI126" s="959"/>
      <c r="AJ126" s="960"/>
      <c r="AK126" s="961">
        <v>6227</v>
      </c>
      <c r="AL126" s="959"/>
      <c r="AM126" s="959"/>
      <c r="AN126" s="959"/>
      <c r="AO126" s="960"/>
      <c r="AP126" s="962">
        <v>0</v>
      </c>
      <c r="AQ126" s="963"/>
      <c r="AR126" s="963"/>
      <c r="AS126" s="963"/>
      <c r="AT126" s="964"/>
      <c r="AU126" s="233"/>
      <c r="AV126" s="233"/>
      <c r="AW126" s="233"/>
      <c r="AX126" s="1036" t="s">
        <v>457</v>
      </c>
      <c r="AY126" s="1037"/>
      <c r="AZ126" s="1037"/>
      <c r="BA126" s="1037"/>
      <c r="BB126" s="1037"/>
      <c r="BC126" s="1037"/>
      <c r="BD126" s="1037"/>
      <c r="BE126" s="1038"/>
      <c r="BF126" s="1052" t="s">
        <v>458</v>
      </c>
      <c r="BG126" s="1037"/>
      <c r="BH126" s="1037"/>
      <c r="BI126" s="1037"/>
      <c r="BJ126" s="1037"/>
      <c r="BK126" s="1037"/>
      <c r="BL126" s="1038"/>
      <c r="BM126" s="1052" t="s">
        <v>459</v>
      </c>
      <c r="BN126" s="1037"/>
      <c r="BO126" s="1037"/>
      <c r="BP126" s="1037"/>
      <c r="BQ126" s="1037"/>
      <c r="BR126" s="1037"/>
      <c r="BS126" s="1038"/>
      <c r="BT126" s="1052" t="s">
        <v>460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461</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462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6847</v>
      </c>
      <c r="AB127" s="959"/>
      <c r="AC127" s="959"/>
      <c r="AD127" s="959"/>
      <c r="AE127" s="960"/>
      <c r="AF127" s="961">
        <v>5955</v>
      </c>
      <c r="AG127" s="959"/>
      <c r="AH127" s="959"/>
      <c r="AI127" s="959"/>
      <c r="AJ127" s="960"/>
      <c r="AK127" s="961">
        <v>5129</v>
      </c>
      <c r="AL127" s="959"/>
      <c r="AM127" s="959"/>
      <c r="AN127" s="959"/>
      <c r="AO127" s="960"/>
      <c r="AP127" s="962">
        <v>0</v>
      </c>
      <c r="AQ127" s="963"/>
      <c r="AR127" s="963"/>
      <c r="AS127" s="963"/>
      <c r="AT127" s="964"/>
      <c r="AU127" s="233"/>
      <c r="AV127" s="233"/>
      <c r="AW127" s="233"/>
      <c r="AX127" s="886" t="s">
        <v>463</v>
      </c>
      <c r="AY127" s="887"/>
      <c r="AZ127" s="887"/>
      <c r="BA127" s="887"/>
      <c r="BB127" s="887"/>
      <c r="BC127" s="887"/>
      <c r="BD127" s="887"/>
      <c r="BE127" s="888"/>
      <c r="BF127" s="1041" t="s">
        <v>113</v>
      </c>
      <c r="BG127" s="1042"/>
      <c r="BH127" s="1042"/>
      <c r="BI127" s="1042"/>
      <c r="BJ127" s="1042"/>
      <c r="BK127" s="1042"/>
      <c r="BL127" s="1051"/>
      <c r="BM127" s="1041">
        <v>11.95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464</v>
      </c>
      <c r="CQ127" s="1045"/>
      <c r="CR127" s="1045"/>
      <c r="CS127" s="1045"/>
      <c r="CT127" s="1045"/>
      <c r="CU127" s="1045"/>
      <c r="CV127" s="1045"/>
      <c r="CW127" s="1045"/>
      <c r="CX127" s="1045"/>
      <c r="CY127" s="1045"/>
      <c r="CZ127" s="1045"/>
      <c r="DA127" s="1045"/>
      <c r="DB127" s="1045"/>
      <c r="DC127" s="1045"/>
      <c r="DD127" s="1045"/>
      <c r="DE127" s="1045"/>
      <c r="DF127" s="1046"/>
      <c r="DG127" s="1047" t="s">
        <v>326</v>
      </c>
      <c r="DH127" s="1048"/>
      <c r="DI127" s="1048"/>
      <c r="DJ127" s="1048"/>
      <c r="DK127" s="1048"/>
      <c r="DL127" s="1048" t="s">
        <v>465</v>
      </c>
      <c r="DM127" s="1048"/>
      <c r="DN127" s="1048"/>
      <c r="DO127" s="1048"/>
      <c r="DP127" s="1048"/>
      <c r="DQ127" s="1048" t="s">
        <v>465</v>
      </c>
      <c r="DR127" s="1048"/>
      <c r="DS127" s="1048"/>
      <c r="DT127" s="1048"/>
      <c r="DU127" s="1048"/>
      <c r="DV127" s="1049" t="s">
        <v>465</v>
      </c>
      <c r="DW127" s="1049"/>
      <c r="DX127" s="1049"/>
      <c r="DY127" s="1049"/>
      <c r="DZ127" s="1050"/>
    </row>
    <row r="128" spans="1:130" s="197" customFormat="1" ht="26.25" customHeight="1">
      <c r="A128" s="1071" t="s">
        <v>466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467</v>
      </c>
      <c r="X128" s="1073"/>
      <c r="Y128" s="1073"/>
      <c r="Z128" s="1074"/>
      <c r="AA128" s="1089">
        <v>934295</v>
      </c>
      <c r="AB128" s="1090"/>
      <c r="AC128" s="1090"/>
      <c r="AD128" s="1090"/>
      <c r="AE128" s="1091"/>
      <c r="AF128" s="1092">
        <v>927663</v>
      </c>
      <c r="AG128" s="1090"/>
      <c r="AH128" s="1090"/>
      <c r="AI128" s="1090"/>
      <c r="AJ128" s="1091"/>
      <c r="AK128" s="1092">
        <v>936749</v>
      </c>
      <c r="AL128" s="1090"/>
      <c r="AM128" s="1090"/>
      <c r="AN128" s="1090"/>
      <c r="AO128" s="1091"/>
      <c r="AP128" s="1093"/>
      <c r="AQ128" s="1094"/>
      <c r="AR128" s="1094"/>
      <c r="AS128" s="1094"/>
      <c r="AT128" s="1095"/>
      <c r="AU128" s="235"/>
      <c r="AV128" s="235"/>
      <c r="AW128" s="235"/>
      <c r="AX128" s="1054" t="s">
        <v>468</v>
      </c>
      <c r="AY128" s="950"/>
      <c r="AZ128" s="950"/>
      <c r="BA128" s="950"/>
      <c r="BB128" s="950"/>
      <c r="BC128" s="950"/>
      <c r="BD128" s="950"/>
      <c r="BE128" s="951"/>
      <c r="BF128" s="1066" t="s">
        <v>113</v>
      </c>
      <c r="BG128" s="1067"/>
      <c r="BH128" s="1067"/>
      <c r="BI128" s="1067"/>
      <c r="BJ128" s="1067"/>
      <c r="BK128" s="1067"/>
      <c r="BL128" s="1068"/>
      <c r="BM128" s="1066">
        <v>16.95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469</v>
      </c>
      <c r="X129" s="1061"/>
      <c r="Y129" s="1061"/>
      <c r="Z129" s="1062"/>
      <c r="AA129" s="958">
        <v>27540534</v>
      </c>
      <c r="AB129" s="959"/>
      <c r="AC129" s="959"/>
      <c r="AD129" s="959"/>
      <c r="AE129" s="960"/>
      <c r="AF129" s="961">
        <v>27482542</v>
      </c>
      <c r="AG129" s="959"/>
      <c r="AH129" s="959"/>
      <c r="AI129" s="959"/>
      <c r="AJ129" s="960"/>
      <c r="AK129" s="961">
        <v>27201903</v>
      </c>
      <c r="AL129" s="959"/>
      <c r="AM129" s="959"/>
      <c r="AN129" s="959"/>
      <c r="AO129" s="960"/>
      <c r="AP129" s="1063"/>
      <c r="AQ129" s="1064"/>
      <c r="AR129" s="1064"/>
      <c r="AS129" s="1064"/>
      <c r="AT129" s="1065"/>
      <c r="AU129" s="235"/>
      <c r="AV129" s="235"/>
      <c r="AW129" s="235"/>
      <c r="AX129" s="1054" t="s">
        <v>470</v>
      </c>
      <c r="AY129" s="950"/>
      <c r="AZ129" s="950"/>
      <c r="BA129" s="950"/>
      <c r="BB129" s="950"/>
      <c r="BC129" s="950"/>
      <c r="BD129" s="950"/>
      <c r="BE129" s="951"/>
      <c r="BF129" s="1055">
        <v>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472</v>
      </c>
      <c r="X130" s="1061"/>
      <c r="Y130" s="1061"/>
      <c r="Z130" s="1062"/>
      <c r="AA130" s="958">
        <v>5092082</v>
      </c>
      <c r="AB130" s="959"/>
      <c r="AC130" s="959"/>
      <c r="AD130" s="959"/>
      <c r="AE130" s="960"/>
      <c r="AF130" s="961">
        <v>5091112</v>
      </c>
      <c r="AG130" s="959"/>
      <c r="AH130" s="959"/>
      <c r="AI130" s="959"/>
      <c r="AJ130" s="960"/>
      <c r="AK130" s="961">
        <v>5245232</v>
      </c>
      <c r="AL130" s="959"/>
      <c r="AM130" s="959"/>
      <c r="AN130" s="959"/>
      <c r="AO130" s="960"/>
      <c r="AP130" s="1063"/>
      <c r="AQ130" s="1064"/>
      <c r="AR130" s="1064"/>
      <c r="AS130" s="1064"/>
      <c r="AT130" s="1065"/>
      <c r="AU130" s="235"/>
      <c r="AV130" s="235"/>
      <c r="AW130" s="235"/>
      <c r="AX130" s="1113" t="s">
        <v>473</v>
      </c>
      <c r="AY130" s="1045"/>
      <c r="AZ130" s="1045"/>
      <c r="BA130" s="1045"/>
      <c r="BB130" s="1045"/>
      <c r="BC130" s="1045"/>
      <c r="BD130" s="1045"/>
      <c r="BE130" s="1046"/>
      <c r="BF130" s="1075">
        <v>68.3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474</v>
      </c>
      <c r="X131" s="1084"/>
      <c r="Y131" s="1084"/>
      <c r="Z131" s="1085"/>
      <c r="AA131" s="997">
        <v>22448452</v>
      </c>
      <c r="AB131" s="998"/>
      <c r="AC131" s="998"/>
      <c r="AD131" s="998"/>
      <c r="AE131" s="999"/>
      <c r="AF131" s="1000">
        <v>22391430</v>
      </c>
      <c r="AG131" s="998"/>
      <c r="AH131" s="998"/>
      <c r="AI131" s="998"/>
      <c r="AJ131" s="999"/>
      <c r="AK131" s="1000">
        <v>21956671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476</v>
      </c>
      <c r="W132" s="1101"/>
      <c r="X132" s="1101"/>
      <c r="Y132" s="1101"/>
      <c r="Z132" s="1102"/>
      <c r="AA132" s="1103">
        <v>9.7953881190000001</v>
      </c>
      <c r="AB132" s="1104"/>
      <c r="AC132" s="1104"/>
      <c r="AD132" s="1104"/>
      <c r="AE132" s="1105"/>
      <c r="AF132" s="1106">
        <v>10.371459079999999</v>
      </c>
      <c r="AG132" s="1104"/>
      <c r="AH132" s="1104"/>
      <c r="AI132" s="1104"/>
      <c r="AJ132" s="1105"/>
      <c r="AK132" s="1106">
        <v>8.8631924210000008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477</v>
      </c>
      <c r="W133" s="1108"/>
      <c r="X133" s="1108"/>
      <c r="Y133" s="1108"/>
      <c r="Z133" s="1109"/>
      <c r="AA133" s="1110">
        <v>9.9</v>
      </c>
      <c r="AB133" s="1111"/>
      <c r="AC133" s="1111"/>
      <c r="AD133" s="1111"/>
      <c r="AE133" s="1112"/>
      <c r="AF133" s="1110">
        <v>10</v>
      </c>
      <c r="AG133" s="1111"/>
      <c r="AH133" s="1111"/>
      <c r="AI133" s="1111"/>
      <c r="AJ133" s="1112"/>
      <c r="AK133" s="1110">
        <v>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17" t="s">
        <v>480</v>
      </c>
      <c r="L7" s="254"/>
      <c r="M7" s="255" t="s">
        <v>481</v>
      </c>
      <c r="N7" s="256"/>
    </row>
    <row r="8" spans="1:16">
      <c r="A8" s="248"/>
      <c r="B8" s="244"/>
      <c r="C8" s="244"/>
      <c r="D8" s="244"/>
      <c r="E8" s="244"/>
      <c r="F8" s="244"/>
      <c r="G8" s="257"/>
      <c r="H8" s="258"/>
      <c r="I8" s="258"/>
      <c r="J8" s="259"/>
      <c r="K8" s="1118"/>
      <c r="L8" s="260" t="s">
        <v>482</v>
      </c>
      <c r="M8" s="261" t="s">
        <v>483</v>
      </c>
      <c r="N8" s="262" t="s">
        <v>484</v>
      </c>
    </row>
    <row r="9" spans="1:16">
      <c r="A9" s="248"/>
      <c r="B9" s="244"/>
      <c r="C9" s="244"/>
      <c r="D9" s="244"/>
      <c r="E9" s="244"/>
      <c r="F9" s="244"/>
      <c r="G9" s="1119" t="s">
        <v>485</v>
      </c>
      <c r="H9" s="1120"/>
      <c r="I9" s="1120"/>
      <c r="J9" s="1121"/>
      <c r="K9" s="263">
        <v>8915341</v>
      </c>
      <c r="L9" s="264">
        <v>75997</v>
      </c>
      <c r="M9" s="265">
        <v>58961</v>
      </c>
      <c r="N9" s="266">
        <v>28.9</v>
      </c>
    </row>
    <row r="10" spans="1:16">
      <c r="A10" s="248"/>
      <c r="B10" s="244"/>
      <c r="C10" s="244"/>
      <c r="D10" s="244"/>
      <c r="E10" s="244"/>
      <c r="F10" s="244"/>
      <c r="G10" s="1119" t="s">
        <v>486</v>
      </c>
      <c r="H10" s="1120"/>
      <c r="I10" s="1120"/>
      <c r="J10" s="1121"/>
      <c r="K10" s="267">
        <v>405359</v>
      </c>
      <c r="L10" s="268">
        <v>3455</v>
      </c>
      <c r="M10" s="269">
        <v>3996</v>
      </c>
      <c r="N10" s="270">
        <v>-13.5</v>
      </c>
    </row>
    <row r="11" spans="1:16" ht="13.5" customHeight="1">
      <c r="A11" s="248"/>
      <c r="B11" s="244"/>
      <c r="C11" s="244"/>
      <c r="D11" s="244"/>
      <c r="E11" s="244"/>
      <c r="F11" s="244"/>
      <c r="G11" s="1119" t="s">
        <v>487</v>
      </c>
      <c r="H11" s="1120"/>
      <c r="I11" s="1120"/>
      <c r="J11" s="1121"/>
      <c r="K11" s="267">
        <v>3746</v>
      </c>
      <c r="L11" s="268">
        <v>32</v>
      </c>
      <c r="M11" s="269">
        <v>3773</v>
      </c>
      <c r="N11" s="270">
        <v>-99.2</v>
      </c>
    </row>
    <row r="12" spans="1:16" ht="13.5" customHeight="1">
      <c r="A12" s="248"/>
      <c r="B12" s="244"/>
      <c r="C12" s="244"/>
      <c r="D12" s="244"/>
      <c r="E12" s="244"/>
      <c r="F12" s="244"/>
      <c r="G12" s="1119" t="s">
        <v>488</v>
      </c>
      <c r="H12" s="1120"/>
      <c r="I12" s="1120"/>
      <c r="J12" s="1121"/>
      <c r="K12" s="267">
        <v>2210</v>
      </c>
      <c r="L12" s="268">
        <v>19</v>
      </c>
      <c r="M12" s="269">
        <v>594</v>
      </c>
      <c r="N12" s="270">
        <v>-96.8</v>
      </c>
    </row>
    <row r="13" spans="1:16" ht="13.5" customHeight="1">
      <c r="A13" s="248"/>
      <c r="B13" s="244"/>
      <c r="C13" s="244"/>
      <c r="D13" s="244"/>
      <c r="E13" s="244"/>
      <c r="F13" s="244"/>
      <c r="G13" s="1119" t="s">
        <v>489</v>
      </c>
      <c r="H13" s="1120"/>
      <c r="I13" s="1120"/>
      <c r="J13" s="1121"/>
      <c r="K13" s="267" t="s">
        <v>490</v>
      </c>
      <c r="L13" s="268" t="s">
        <v>490</v>
      </c>
      <c r="M13" s="269">
        <v>1</v>
      </c>
      <c r="N13" s="270" t="s">
        <v>490</v>
      </c>
    </row>
    <row r="14" spans="1:16" ht="13.5" customHeight="1">
      <c r="A14" s="248"/>
      <c r="B14" s="244"/>
      <c r="C14" s="244"/>
      <c r="D14" s="244"/>
      <c r="E14" s="244"/>
      <c r="F14" s="244"/>
      <c r="G14" s="1119" t="s">
        <v>491</v>
      </c>
      <c r="H14" s="1120"/>
      <c r="I14" s="1120"/>
      <c r="J14" s="1121"/>
      <c r="K14" s="267">
        <v>321227</v>
      </c>
      <c r="L14" s="268">
        <v>2738</v>
      </c>
      <c r="M14" s="269">
        <v>2438</v>
      </c>
      <c r="N14" s="270">
        <v>12.3</v>
      </c>
    </row>
    <row r="15" spans="1:16" ht="13.5" customHeight="1">
      <c r="A15" s="248"/>
      <c r="B15" s="244"/>
      <c r="C15" s="244"/>
      <c r="D15" s="244"/>
      <c r="E15" s="244"/>
      <c r="F15" s="244"/>
      <c r="G15" s="1119" t="s">
        <v>492</v>
      </c>
      <c r="H15" s="1120"/>
      <c r="I15" s="1120"/>
      <c r="J15" s="1121"/>
      <c r="K15" s="267">
        <v>327737</v>
      </c>
      <c r="L15" s="268">
        <v>2794</v>
      </c>
      <c r="M15" s="269">
        <v>1435</v>
      </c>
      <c r="N15" s="270">
        <v>94.7</v>
      </c>
    </row>
    <row r="16" spans="1:16">
      <c r="A16" s="248"/>
      <c r="B16" s="244"/>
      <c r="C16" s="244"/>
      <c r="D16" s="244"/>
      <c r="E16" s="244"/>
      <c r="F16" s="244"/>
      <c r="G16" s="1122" t="s">
        <v>493</v>
      </c>
      <c r="H16" s="1123"/>
      <c r="I16" s="1123"/>
      <c r="J16" s="1124"/>
      <c r="K16" s="268">
        <v>-771432</v>
      </c>
      <c r="L16" s="268">
        <v>-6576</v>
      </c>
      <c r="M16" s="269">
        <v>-6041</v>
      </c>
      <c r="N16" s="270">
        <v>8.9</v>
      </c>
    </row>
    <row r="17" spans="1:16">
      <c r="A17" s="248"/>
      <c r="B17" s="244"/>
      <c r="C17" s="244"/>
      <c r="D17" s="244"/>
      <c r="E17" s="244"/>
      <c r="F17" s="244"/>
      <c r="G17" s="1122" t="s">
        <v>171</v>
      </c>
      <c r="H17" s="1123"/>
      <c r="I17" s="1123"/>
      <c r="J17" s="1124"/>
      <c r="K17" s="268">
        <v>9204188</v>
      </c>
      <c r="L17" s="268">
        <v>78459</v>
      </c>
      <c r="M17" s="269">
        <v>65157</v>
      </c>
      <c r="N17" s="270">
        <v>20.399999999999999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14" t="s">
        <v>498</v>
      </c>
      <c r="H21" s="1115"/>
      <c r="I21" s="1115"/>
      <c r="J21" s="1116"/>
      <c r="K21" s="280">
        <v>8.34</v>
      </c>
      <c r="L21" s="281">
        <v>6.38</v>
      </c>
      <c r="M21" s="282">
        <v>1.96</v>
      </c>
      <c r="N21" s="249"/>
      <c r="O21" s="283"/>
      <c r="P21" s="279"/>
    </row>
    <row r="22" spans="1:16" s="284" customFormat="1">
      <c r="A22" s="279"/>
      <c r="B22" s="249"/>
      <c r="C22" s="249"/>
      <c r="D22" s="249"/>
      <c r="E22" s="249"/>
      <c r="F22" s="249"/>
      <c r="G22" s="1114" t="s">
        <v>499</v>
      </c>
      <c r="H22" s="1115"/>
      <c r="I22" s="1115"/>
      <c r="J22" s="1116"/>
      <c r="K22" s="285">
        <v>98.1</v>
      </c>
      <c r="L22" s="286">
        <v>99.2</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17" t="s">
        <v>480</v>
      </c>
      <c r="L30" s="254"/>
      <c r="M30" s="255" t="s">
        <v>481</v>
      </c>
      <c r="N30" s="256"/>
    </row>
    <row r="31" spans="1:16">
      <c r="A31" s="248"/>
      <c r="B31" s="244"/>
      <c r="C31" s="244"/>
      <c r="D31" s="244"/>
      <c r="E31" s="244"/>
      <c r="F31" s="244"/>
      <c r="G31" s="257"/>
      <c r="H31" s="258"/>
      <c r="I31" s="258"/>
      <c r="J31" s="259"/>
      <c r="K31" s="1118"/>
      <c r="L31" s="260" t="s">
        <v>482</v>
      </c>
      <c r="M31" s="261" t="s">
        <v>483</v>
      </c>
      <c r="N31" s="262" t="s">
        <v>484</v>
      </c>
    </row>
    <row r="32" spans="1:16" ht="27" customHeight="1">
      <c r="A32" s="248"/>
      <c r="B32" s="244"/>
      <c r="C32" s="244"/>
      <c r="D32" s="244"/>
      <c r="E32" s="244"/>
      <c r="F32" s="244"/>
      <c r="G32" s="1130" t="s">
        <v>502</v>
      </c>
      <c r="H32" s="1131"/>
      <c r="I32" s="1131"/>
      <c r="J32" s="1132"/>
      <c r="K32" s="294">
        <v>6556930</v>
      </c>
      <c r="L32" s="294">
        <v>55893</v>
      </c>
      <c r="M32" s="295">
        <v>38103</v>
      </c>
      <c r="N32" s="296">
        <v>46.7</v>
      </c>
    </row>
    <row r="33" spans="1:16" ht="13.5" customHeight="1">
      <c r="A33" s="248"/>
      <c r="B33" s="244"/>
      <c r="C33" s="244"/>
      <c r="D33" s="244"/>
      <c r="E33" s="244"/>
      <c r="F33" s="244"/>
      <c r="G33" s="1130" t="s">
        <v>503</v>
      </c>
      <c r="H33" s="1131"/>
      <c r="I33" s="1131"/>
      <c r="J33" s="1132"/>
      <c r="K33" s="294" t="s">
        <v>490</v>
      </c>
      <c r="L33" s="294" t="s">
        <v>490</v>
      </c>
      <c r="M33" s="295" t="s">
        <v>490</v>
      </c>
      <c r="N33" s="296" t="s">
        <v>490</v>
      </c>
    </row>
    <row r="34" spans="1:16" ht="27" customHeight="1">
      <c r="A34" s="248"/>
      <c r="B34" s="244"/>
      <c r="C34" s="244"/>
      <c r="D34" s="244"/>
      <c r="E34" s="244"/>
      <c r="F34" s="244"/>
      <c r="G34" s="1130" t="s">
        <v>504</v>
      </c>
      <c r="H34" s="1131"/>
      <c r="I34" s="1131"/>
      <c r="J34" s="1132"/>
      <c r="K34" s="294" t="s">
        <v>490</v>
      </c>
      <c r="L34" s="294" t="s">
        <v>490</v>
      </c>
      <c r="M34" s="295">
        <v>32</v>
      </c>
      <c r="N34" s="296" t="s">
        <v>490</v>
      </c>
    </row>
    <row r="35" spans="1:16" ht="27" customHeight="1">
      <c r="A35" s="248"/>
      <c r="B35" s="244"/>
      <c r="C35" s="244"/>
      <c r="D35" s="244"/>
      <c r="E35" s="244"/>
      <c r="F35" s="244"/>
      <c r="G35" s="1130" t="s">
        <v>505</v>
      </c>
      <c r="H35" s="1131"/>
      <c r="I35" s="1131"/>
      <c r="J35" s="1132"/>
      <c r="K35" s="294">
        <v>1530806</v>
      </c>
      <c r="L35" s="294">
        <v>13049</v>
      </c>
      <c r="M35" s="295">
        <v>9772</v>
      </c>
      <c r="N35" s="296">
        <v>33.5</v>
      </c>
    </row>
    <row r="36" spans="1:16" ht="27" customHeight="1">
      <c r="A36" s="248"/>
      <c r="B36" s="244"/>
      <c r="C36" s="244"/>
      <c r="D36" s="244"/>
      <c r="E36" s="244"/>
      <c r="F36" s="244"/>
      <c r="G36" s="1130" t="s">
        <v>506</v>
      </c>
      <c r="H36" s="1131"/>
      <c r="I36" s="1131"/>
      <c r="J36" s="1132"/>
      <c r="K36" s="294" t="s">
        <v>490</v>
      </c>
      <c r="L36" s="294" t="s">
        <v>490</v>
      </c>
      <c r="M36" s="295">
        <v>1367</v>
      </c>
      <c r="N36" s="296" t="s">
        <v>490</v>
      </c>
    </row>
    <row r="37" spans="1:16" ht="13.5" customHeight="1">
      <c r="A37" s="248"/>
      <c r="B37" s="244"/>
      <c r="C37" s="244"/>
      <c r="D37" s="244"/>
      <c r="E37" s="244"/>
      <c r="F37" s="244"/>
      <c r="G37" s="1130" t="s">
        <v>507</v>
      </c>
      <c r="H37" s="1131"/>
      <c r="I37" s="1131"/>
      <c r="J37" s="1132"/>
      <c r="K37" s="294">
        <v>40156</v>
      </c>
      <c r="L37" s="294">
        <v>342</v>
      </c>
      <c r="M37" s="295">
        <v>888</v>
      </c>
      <c r="N37" s="296">
        <v>-61.5</v>
      </c>
    </row>
    <row r="38" spans="1:16" ht="27" customHeight="1">
      <c r="A38" s="248"/>
      <c r="B38" s="244"/>
      <c r="C38" s="244"/>
      <c r="D38" s="244"/>
      <c r="E38" s="244"/>
      <c r="F38" s="244"/>
      <c r="G38" s="1133" t="s">
        <v>508</v>
      </c>
      <c r="H38" s="1134"/>
      <c r="I38" s="1134"/>
      <c r="J38" s="1135"/>
      <c r="K38" s="297">
        <v>151</v>
      </c>
      <c r="L38" s="297">
        <v>1</v>
      </c>
      <c r="M38" s="298">
        <v>2</v>
      </c>
      <c r="N38" s="299">
        <v>-50</v>
      </c>
      <c r="O38" s="293"/>
    </row>
    <row r="39" spans="1:16">
      <c r="A39" s="248"/>
      <c r="B39" s="244"/>
      <c r="C39" s="244"/>
      <c r="D39" s="244"/>
      <c r="E39" s="244"/>
      <c r="F39" s="244"/>
      <c r="G39" s="1133" t="s">
        <v>509</v>
      </c>
      <c r="H39" s="1134"/>
      <c r="I39" s="1134"/>
      <c r="J39" s="1135"/>
      <c r="K39" s="300">
        <v>-936749</v>
      </c>
      <c r="L39" s="300">
        <v>-7985</v>
      </c>
      <c r="M39" s="301">
        <v>-6931</v>
      </c>
      <c r="N39" s="302">
        <v>15.2</v>
      </c>
      <c r="O39" s="293"/>
    </row>
    <row r="40" spans="1:16" ht="27" customHeight="1">
      <c r="A40" s="248"/>
      <c r="B40" s="244"/>
      <c r="C40" s="244"/>
      <c r="D40" s="244"/>
      <c r="E40" s="244"/>
      <c r="F40" s="244"/>
      <c r="G40" s="1130" t="s">
        <v>510</v>
      </c>
      <c r="H40" s="1131"/>
      <c r="I40" s="1131"/>
      <c r="J40" s="1132"/>
      <c r="K40" s="300">
        <v>-5245232</v>
      </c>
      <c r="L40" s="300">
        <v>-44712</v>
      </c>
      <c r="M40" s="301">
        <v>-31548</v>
      </c>
      <c r="N40" s="302">
        <v>41.7</v>
      </c>
      <c r="O40" s="293"/>
    </row>
    <row r="41" spans="1:16">
      <c r="A41" s="248"/>
      <c r="B41" s="244"/>
      <c r="C41" s="244"/>
      <c r="D41" s="244"/>
      <c r="E41" s="244"/>
      <c r="F41" s="244"/>
      <c r="G41" s="1136" t="s">
        <v>282</v>
      </c>
      <c r="H41" s="1137"/>
      <c r="I41" s="1137"/>
      <c r="J41" s="1138"/>
      <c r="K41" s="294">
        <v>1946062</v>
      </c>
      <c r="L41" s="300">
        <v>16589</v>
      </c>
      <c r="M41" s="301">
        <v>11686</v>
      </c>
      <c r="N41" s="302">
        <v>42</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5" t="s">
        <v>480</v>
      </c>
      <c r="J49" s="1127" t="s">
        <v>514</v>
      </c>
      <c r="K49" s="1128"/>
      <c r="L49" s="1128"/>
      <c r="M49" s="1128"/>
      <c r="N49" s="1129"/>
    </row>
    <row r="50" spans="1:14">
      <c r="A50" s="248"/>
      <c r="B50" s="244"/>
      <c r="C50" s="244"/>
      <c r="D50" s="244"/>
      <c r="E50" s="244"/>
      <c r="F50" s="244"/>
      <c r="G50" s="312"/>
      <c r="H50" s="313"/>
      <c r="I50" s="1126"/>
      <c r="J50" s="314" t="s">
        <v>515</v>
      </c>
      <c r="K50" s="315" t="s">
        <v>516</v>
      </c>
      <c r="L50" s="316" t="s">
        <v>517</v>
      </c>
      <c r="M50" s="317" t="s">
        <v>518</v>
      </c>
      <c r="N50" s="318" t="s">
        <v>519</v>
      </c>
    </row>
    <row r="51" spans="1:14">
      <c r="A51" s="248"/>
      <c r="B51" s="244"/>
      <c r="C51" s="244"/>
      <c r="D51" s="244"/>
      <c r="E51" s="244"/>
      <c r="F51" s="244"/>
      <c r="G51" s="310" t="s">
        <v>520</v>
      </c>
      <c r="H51" s="311"/>
      <c r="I51" s="319">
        <v>5347345</v>
      </c>
      <c r="J51" s="320">
        <v>45468</v>
      </c>
      <c r="K51" s="321">
        <v>12.7</v>
      </c>
      <c r="L51" s="322">
        <v>35965</v>
      </c>
      <c r="M51" s="323">
        <v>4.7</v>
      </c>
      <c r="N51" s="324">
        <v>8</v>
      </c>
    </row>
    <row r="52" spans="1:14">
      <c r="A52" s="248"/>
      <c r="B52" s="244"/>
      <c r="C52" s="244"/>
      <c r="D52" s="244"/>
      <c r="E52" s="244"/>
      <c r="F52" s="244"/>
      <c r="G52" s="325"/>
      <c r="H52" s="326" t="s">
        <v>521</v>
      </c>
      <c r="I52" s="327">
        <v>3937397</v>
      </c>
      <c r="J52" s="328">
        <v>33479</v>
      </c>
      <c r="K52" s="329">
        <v>8.6999999999999993</v>
      </c>
      <c r="L52" s="330">
        <v>20136</v>
      </c>
      <c r="M52" s="331">
        <v>1.6</v>
      </c>
      <c r="N52" s="332">
        <v>7.1</v>
      </c>
    </row>
    <row r="53" spans="1:14">
      <c r="A53" s="248"/>
      <c r="B53" s="244"/>
      <c r="C53" s="244"/>
      <c r="D53" s="244"/>
      <c r="E53" s="244"/>
      <c r="F53" s="244"/>
      <c r="G53" s="310" t="s">
        <v>522</v>
      </c>
      <c r="H53" s="311"/>
      <c r="I53" s="319">
        <v>9124607</v>
      </c>
      <c r="J53" s="320">
        <v>77825</v>
      </c>
      <c r="K53" s="321">
        <v>71.2</v>
      </c>
      <c r="L53" s="322">
        <v>41433</v>
      </c>
      <c r="M53" s="323">
        <v>15.2</v>
      </c>
      <c r="N53" s="324">
        <v>56</v>
      </c>
    </row>
    <row r="54" spans="1:14">
      <c r="A54" s="248"/>
      <c r="B54" s="244"/>
      <c r="C54" s="244"/>
      <c r="D54" s="244"/>
      <c r="E54" s="244"/>
      <c r="F54" s="244"/>
      <c r="G54" s="325"/>
      <c r="H54" s="326" t="s">
        <v>521</v>
      </c>
      <c r="I54" s="327">
        <v>7029524</v>
      </c>
      <c r="J54" s="328">
        <v>59956</v>
      </c>
      <c r="K54" s="329">
        <v>79.099999999999994</v>
      </c>
      <c r="L54" s="330">
        <v>22351</v>
      </c>
      <c r="M54" s="331">
        <v>11</v>
      </c>
      <c r="N54" s="332">
        <v>68.099999999999994</v>
      </c>
    </row>
    <row r="55" spans="1:14">
      <c r="A55" s="248"/>
      <c r="B55" s="244"/>
      <c r="C55" s="244"/>
      <c r="D55" s="244"/>
      <c r="E55" s="244"/>
      <c r="F55" s="244"/>
      <c r="G55" s="310" t="s">
        <v>523</v>
      </c>
      <c r="H55" s="311"/>
      <c r="I55" s="319">
        <v>3813380</v>
      </c>
      <c r="J55" s="320">
        <v>32356</v>
      </c>
      <c r="K55" s="321">
        <v>-58.4</v>
      </c>
      <c r="L55" s="322">
        <v>43493</v>
      </c>
      <c r="M55" s="323">
        <v>5</v>
      </c>
      <c r="N55" s="324">
        <v>-63.4</v>
      </c>
    </row>
    <row r="56" spans="1:14">
      <c r="A56" s="248"/>
      <c r="B56" s="244"/>
      <c r="C56" s="244"/>
      <c r="D56" s="244"/>
      <c r="E56" s="244"/>
      <c r="F56" s="244"/>
      <c r="G56" s="325"/>
      <c r="H56" s="326" t="s">
        <v>521</v>
      </c>
      <c r="I56" s="327">
        <v>2111886</v>
      </c>
      <c r="J56" s="328">
        <v>17919</v>
      </c>
      <c r="K56" s="329">
        <v>-70.099999999999994</v>
      </c>
      <c r="L56" s="330">
        <v>23254</v>
      </c>
      <c r="M56" s="331">
        <v>4</v>
      </c>
      <c r="N56" s="332">
        <v>-74.099999999999994</v>
      </c>
    </row>
    <row r="57" spans="1:14">
      <c r="A57" s="248"/>
      <c r="B57" s="244"/>
      <c r="C57" s="244"/>
      <c r="D57" s="244"/>
      <c r="E57" s="244"/>
      <c r="F57" s="244"/>
      <c r="G57" s="310" t="s">
        <v>524</v>
      </c>
      <c r="H57" s="311"/>
      <c r="I57" s="319">
        <v>5727885</v>
      </c>
      <c r="J57" s="320">
        <v>48697</v>
      </c>
      <c r="K57" s="321">
        <v>50.5</v>
      </c>
      <c r="L57" s="322">
        <v>50840</v>
      </c>
      <c r="M57" s="323">
        <v>16.899999999999999</v>
      </c>
      <c r="N57" s="324">
        <v>33.6</v>
      </c>
    </row>
    <row r="58" spans="1:14">
      <c r="A58" s="248"/>
      <c r="B58" s="244"/>
      <c r="C58" s="244"/>
      <c r="D58" s="244"/>
      <c r="E58" s="244"/>
      <c r="F58" s="244"/>
      <c r="G58" s="325"/>
      <c r="H58" s="326" t="s">
        <v>521</v>
      </c>
      <c r="I58" s="327">
        <v>1933597</v>
      </c>
      <c r="J58" s="328">
        <v>16439</v>
      </c>
      <c r="K58" s="329">
        <v>-8.3000000000000007</v>
      </c>
      <c r="L58" s="330">
        <v>25367</v>
      </c>
      <c r="M58" s="331">
        <v>9.1</v>
      </c>
      <c r="N58" s="332">
        <v>-17.399999999999999</v>
      </c>
    </row>
    <row r="59" spans="1:14">
      <c r="A59" s="248"/>
      <c r="B59" s="244"/>
      <c r="C59" s="244"/>
      <c r="D59" s="244"/>
      <c r="E59" s="244"/>
      <c r="F59" s="244"/>
      <c r="G59" s="310" t="s">
        <v>525</v>
      </c>
      <c r="H59" s="311"/>
      <c r="I59" s="319">
        <v>6090582</v>
      </c>
      <c r="J59" s="320">
        <v>51918</v>
      </c>
      <c r="K59" s="321">
        <v>6.6</v>
      </c>
      <c r="L59" s="322">
        <v>53605</v>
      </c>
      <c r="M59" s="323">
        <v>5.4</v>
      </c>
      <c r="N59" s="324">
        <v>1.2</v>
      </c>
    </row>
    <row r="60" spans="1:14">
      <c r="A60" s="248"/>
      <c r="B60" s="244"/>
      <c r="C60" s="244"/>
      <c r="D60" s="244"/>
      <c r="E60" s="244"/>
      <c r="F60" s="244"/>
      <c r="G60" s="325"/>
      <c r="H60" s="326" t="s">
        <v>521</v>
      </c>
      <c r="I60" s="333">
        <v>2550858</v>
      </c>
      <c r="J60" s="328">
        <v>21744</v>
      </c>
      <c r="K60" s="329">
        <v>32.299999999999997</v>
      </c>
      <c r="L60" s="330">
        <v>28343</v>
      </c>
      <c r="M60" s="331">
        <v>11.7</v>
      </c>
      <c r="N60" s="332">
        <v>20.6</v>
      </c>
    </row>
    <row r="61" spans="1:14">
      <c r="A61" s="248"/>
      <c r="B61" s="244"/>
      <c r="C61" s="244"/>
      <c r="D61" s="244"/>
      <c r="E61" s="244"/>
      <c r="F61" s="244"/>
      <c r="G61" s="310" t="s">
        <v>526</v>
      </c>
      <c r="H61" s="334"/>
      <c r="I61" s="335">
        <v>6020760</v>
      </c>
      <c r="J61" s="336">
        <v>51253</v>
      </c>
      <c r="K61" s="337">
        <v>16.5</v>
      </c>
      <c r="L61" s="338">
        <v>45067</v>
      </c>
      <c r="M61" s="339">
        <v>9.4</v>
      </c>
      <c r="N61" s="324">
        <v>7.1</v>
      </c>
    </row>
    <row r="62" spans="1:14">
      <c r="A62" s="248"/>
      <c r="B62" s="244"/>
      <c r="C62" s="244"/>
      <c r="D62" s="244"/>
      <c r="E62" s="244"/>
      <c r="F62" s="244"/>
      <c r="G62" s="325"/>
      <c r="H62" s="326" t="s">
        <v>521</v>
      </c>
      <c r="I62" s="327">
        <v>3512652</v>
      </c>
      <c r="J62" s="328">
        <v>29907</v>
      </c>
      <c r="K62" s="329">
        <v>8.3000000000000007</v>
      </c>
      <c r="L62" s="330">
        <v>23890</v>
      </c>
      <c r="M62" s="331">
        <v>7.5</v>
      </c>
      <c r="N62" s="332">
        <v>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9" t="s">
        <v>3</v>
      </c>
      <c r="D47" s="1139"/>
      <c r="E47" s="1140"/>
      <c r="F47" s="11">
        <v>15.91</v>
      </c>
      <c r="G47" s="12">
        <v>19.43</v>
      </c>
      <c r="H47" s="12">
        <v>21.47</v>
      </c>
      <c r="I47" s="12">
        <v>23.43</v>
      </c>
      <c r="J47" s="13">
        <v>25.13</v>
      </c>
    </row>
    <row r="48" spans="2:10" ht="57.75" customHeight="1">
      <c r="B48" s="14"/>
      <c r="C48" s="1141" t="s">
        <v>4</v>
      </c>
      <c r="D48" s="1141"/>
      <c r="E48" s="1142"/>
      <c r="F48" s="15">
        <v>4.68</v>
      </c>
      <c r="G48" s="16">
        <v>4.21</v>
      </c>
      <c r="H48" s="16">
        <v>2.97</v>
      </c>
      <c r="I48" s="16">
        <v>1.06</v>
      </c>
      <c r="J48" s="17">
        <v>1.53</v>
      </c>
    </row>
    <row r="49" spans="2:10" ht="57.75" customHeight="1" thickBot="1">
      <c r="B49" s="18"/>
      <c r="C49" s="1143" t="s">
        <v>5</v>
      </c>
      <c r="D49" s="1143"/>
      <c r="E49" s="1144"/>
      <c r="F49" s="19">
        <v>3.82</v>
      </c>
      <c r="G49" s="20" t="s">
        <v>533</v>
      </c>
      <c r="H49" s="20" t="s">
        <v>534</v>
      </c>
      <c r="I49" s="20" t="s">
        <v>535</v>
      </c>
      <c r="J49" s="21">
        <v>1.57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51" t="s">
        <v>536</v>
      </c>
      <c r="D34" s="1151"/>
      <c r="E34" s="1152"/>
      <c r="F34" s="32">
        <v>12.64</v>
      </c>
      <c r="G34" s="33">
        <v>12.79</v>
      </c>
      <c r="H34" s="33">
        <v>12.95</v>
      </c>
      <c r="I34" s="33">
        <v>12.29</v>
      </c>
      <c r="J34" s="34">
        <v>11.17</v>
      </c>
      <c r="K34" s="22"/>
      <c r="L34" s="22"/>
      <c r="M34" s="22"/>
      <c r="N34" s="22"/>
      <c r="O34" s="22"/>
      <c r="P34" s="22"/>
    </row>
    <row r="35" spans="1:16" ht="39" customHeight="1">
      <c r="A35" s="22"/>
      <c r="B35" s="35"/>
      <c r="C35" s="1145" t="s">
        <v>537</v>
      </c>
      <c r="D35" s="1146"/>
      <c r="E35" s="1147"/>
      <c r="F35" s="36">
        <v>2.11</v>
      </c>
      <c r="G35" s="37">
        <v>2.19</v>
      </c>
      <c r="H35" s="37">
        <v>2.25</v>
      </c>
      <c r="I35" s="37">
        <v>2.27</v>
      </c>
      <c r="J35" s="38">
        <v>1.72</v>
      </c>
      <c r="K35" s="22"/>
      <c r="L35" s="22"/>
      <c r="M35" s="22"/>
      <c r="N35" s="22"/>
      <c r="O35" s="22"/>
      <c r="P35" s="22"/>
    </row>
    <row r="36" spans="1:16" ht="39" customHeight="1">
      <c r="A36" s="22"/>
      <c r="B36" s="35"/>
      <c r="C36" s="1145" t="s">
        <v>538</v>
      </c>
      <c r="D36" s="1146"/>
      <c r="E36" s="1147"/>
      <c r="F36" s="36">
        <v>4.5199999999999996</v>
      </c>
      <c r="G36" s="37">
        <v>3.69</v>
      </c>
      <c r="H36" s="37">
        <v>2.68</v>
      </c>
      <c r="I36" s="37">
        <v>0.72</v>
      </c>
      <c r="J36" s="38">
        <v>1.1100000000000001</v>
      </c>
      <c r="K36" s="22"/>
      <c r="L36" s="22"/>
      <c r="M36" s="22"/>
      <c r="N36" s="22"/>
      <c r="O36" s="22"/>
      <c r="P36" s="22"/>
    </row>
    <row r="37" spans="1:16" ht="39" customHeight="1">
      <c r="A37" s="22"/>
      <c r="B37" s="35"/>
      <c r="C37" s="1145" t="s">
        <v>539</v>
      </c>
      <c r="D37" s="1146"/>
      <c r="E37" s="1147"/>
      <c r="F37" s="36">
        <v>0.7</v>
      </c>
      <c r="G37" s="37">
        <v>0.21</v>
      </c>
      <c r="H37" s="37">
        <v>0.68</v>
      </c>
      <c r="I37" s="37">
        <v>0.11</v>
      </c>
      <c r="J37" s="38">
        <v>0.41</v>
      </c>
      <c r="K37" s="22"/>
      <c r="L37" s="22"/>
      <c r="M37" s="22"/>
      <c r="N37" s="22"/>
      <c r="O37" s="22"/>
      <c r="P37" s="22"/>
    </row>
    <row r="38" spans="1:16" ht="39" customHeight="1">
      <c r="A38" s="22"/>
      <c r="B38" s="35"/>
      <c r="C38" s="1145" t="s">
        <v>540</v>
      </c>
      <c r="D38" s="1146"/>
      <c r="E38" s="1147"/>
      <c r="F38" s="36" t="s">
        <v>490</v>
      </c>
      <c r="G38" s="37">
        <v>0.37</v>
      </c>
      <c r="H38" s="37">
        <v>0.17</v>
      </c>
      <c r="I38" s="37">
        <v>0.2</v>
      </c>
      <c r="J38" s="38">
        <v>0.17</v>
      </c>
      <c r="K38" s="22"/>
      <c r="L38" s="22"/>
      <c r="M38" s="22"/>
      <c r="N38" s="22"/>
      <c r="O38" s="22"/>
      <c r="P38" s="22"/>
    </row>
    <row r="39" spans="1:16" ht="39" customHeight="1">
      <c r="A39" s="22"/>
      <c r="B39" s="35"/>
      <c r="C39" s="1145" t="s">
        <v>541</v>
      </c>
      <c r="D39" s="1146"/>
      <c r="E39" s="1147"/>
      <c r="F39" s="36">
        <v>0.01</v>
      </c>
      <c r="G39" s="37">
        <v>0.01</v>
      </c>
      <c r="H39" s="37">
        <v>0.04</v>
      </c>
      <c r="I39" s="37">
        <v>0.06</v>
      </c>
      <c r="J39" s="38">
        <v>0.11</v>
      </c>
      <c r="K39" s="22"/>
      <c r="L39" s="22"/>
      <c r="M39" s="22"/>
      <c r="N39" s="22"/>
      <c r="O39" s="22"/>
      <c r="P39" s="22"/>
    </row>
    <row r="40" spans="1:16" ht="39" customHeight="1">
      <c r="A40" s="22"/>
      <c r="B40" s="35"/>
      <c r="C40" s="1145" t="s">
        <v>542</v>
      </c>
      <c r="D40" s="1146"/>
      <c r="E40" s="1147"/>
      <c r="F40" s="36">
        <v>0.16</v>
      </c>
      <c r="G40" s="37">
        <v>7.0000000000000007E-2</v>
      </c>
      <c r="H40" s="37">
        <v>0.11</v>
      </c>
      <c r="I40" s="37">
        <v>0.13</v>
      </c>
      <c r="J40" s="38">
        <v>0.1</v>
      </c>
      <c r="K40" s="22"/>
      <c r="L40" s="22"/>
      <c r="M40" s="22"/>
      <c r="N40" s="22"/>
      <c r="O40" s="22"/>
      <c r="P40" s="22"/>
    </row>
    <row r="41" spans="1:16" ht="39" customHeight="1">
      <c r="A41" s="22"/>
      <c r="B41" s="35"/>
      <c r="C41" s="1145" t="s">
        <v>543</v>
      </c>
      <c r="D41" s="1146"/>
      <c r="E41" s="1147"/>
      <c r="F41" s="36">
        <v>7.0000000000000007E-2</v>
      </c>
      <c r="G41" s="37">
        <v>7.0000000000000007E-2</v>
      </c>
      <c r="H41" s="37">
        <v>0.02</v>
      </c>
      <c r="I41" s="37">
        <v>0.04</v>
      </c>
      <c r="J41" s="38">
        <v>0.04</v>
      </c>
      <c r="K41" s="22"/>
      <c r="L41" s="22"/>
      <c r="M41" s="22"/>
      <c r="N41" s="22"/>
      <c r="O41" s="22"/>
      <c r="P41" s="22"/>
    </row>
    <row r="42" spans="1:16" ht="39" customHeight="1">
      <c r="A42" s="22"/>
      <c r="B42" s="39"/>
      <c r="C42" s="1145" t="s">
        <v>544</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545</v>
      </c>
      <c r="D43" s="1149"/>
      <c r="E43" s="1150"/>
      <c r="F43" s="41">
        <v>1.42</v>
      </c>
      <c r="G43" s="42">
        <v>0.09</v>
      </c>
      <c r="H43" s="42">
        <v>0.06</v>
      </c>
      <c r="I43" s="42">
        <v>0.03</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61" t="s">
        <v>11</v>
      </c>
      <c r="C45" s="1162"/>
      <c r="D45" s="58"/>
      <c r="E45" s="1167" t="s">
        <v>12</v>
      </c>
      <c r="F45" s="1167"/>
      <c r="G45" s="1167"/>
      <c r="H45" s="1167"/>
      <c r="I45" s="1167"/>
      <c r="J45" s="1168"/>
      <c r="K45" s="59">
        <v>6053</v>
      </c>
      <c r="L45" s="60">
        <v>6134</v>
      </c>
      <c r="M45" s="60">
        <v>6649</v>
      </c>
      <c r="N45" s="60">
        <v>6708</v>
      </c>
      <c r="O45" s="61">
        <v>6557</v>
      </c>
      <c r="P45" s="48"/>
      <c r="Q45" s="48"/>
      <c r="R45" s="48"/>
      <c r="S45" s="48"/>
      <c r="T45" s="48"/>
      <c r="U45" s="48"/>
    </row>
    <row r="46" spans="1:21" ht="30.75" customHeight="1">
      <c r="A46" s="48"/>
      <c r="B46" s="1163"/>
      <c r="C46" s="1164"/>
      <c r="D46" s="62"/>
      <c r="E46" s="1155" t="s">
        <v>13</v>
      </c>
      <c r="F46" s="1155"/>
      <c r="G46" s="1155"/>
      <c r="H46" s="1155"/>
      <c r="I46" s="1155"/>
      <c r="J46" s="1156"/>
      <c r="K46" s="63" t="s">
        <v>490</v>
      </c>
      <c r="L46" s="64" t="s">
        <v>490</v>
      </c>
      <c r="M46" s="64" t="s">
        <v>490</v>
      </c>
      <c r="N46" s="64" t="s">
        <v>490</v>
      </c>
      <c r="O46" s="65" t="s">
        <v>490</v>
      </c>
      <c r="P46" s="48"/>
      <c r="Q46" s="48"/>
      <c r="R46" s="48"/>
      <c r="S46" s="48"/>
      <c r="T46" s="48"/>
      <c r="U46" s="48"/>
    </row>
    <row r="47" spans="1:21" ht="30.75" customHeight="1">
      <c r="A47" s="48"/>
      <c r="B47" s="1163"/>
      <c r="C47" s="1164"/>
      <c r="D47" s="62"/>
      <c r="E47" s="1155" t="s">
        <v>14</v>
      </c>
      <c r="F47" s="1155"/>
      <c r="G47" s="1155"/>
      <c r="H47" s="1155"/>
      <c r="I47" s="1155"/>
      <c r="J47" s="1156"/>
      <c r="K47" s="63" t="s">
        <v>490</v>
      </c>
      <c r="L47" s="64" t="s">
        <v>490</v>
      </c>
      <c r="M47" s="64" t="s">
        <v>490</v>
      </c>
      <c r="N47" s="64" t="s">
        <v>490</v>
      </c>
      <c r="O47" s="65" t="s">
        <v>490</v>
      </c>
      <c r="P47" s="48"/>
      <c r="Q47" s="48"/>
      <c r="R47" s="48"/>
      <c r="S47" s="48"/>
      <c r="T47" s="48"/>
      <c r="U47" s="48"/>
    </row>
    <row r="48" spans="1:21" ht="30.75" customHeight="1">
      <c r="A48" s="48"/>
      <c r="B48" s="1163"/>
      <c r="C48" s="1164"/>
      <c r="D48" s="62"/>
      <c r="E48" s="1155" t="s">
        <v>15</v>
      </c>
      <c r="F48" s="1155"/>
      <c r="G48" s="1155"/>
      <c r="H48" s="1155"/>
      <c r="I48" s="1155"/>
      <c r="J48" s="1156"/>
      <c r="K48" s="63">
        <v>1579</v>
      </c>
      <c r="L48" s="64">
        <v>1563</v>
      </c>
      <c r="M48" s="64">
        <v>1535</v>
      </c>
      <c r="N48" s="64">
        <v>1592</v>
      </c>
      <c r="O48" s="65">
        <v>1531</v>
      </c>
      <c r="P48" s="48"/>
      <c r="Q48" s="48"/>
      <c r="R48" s="48"/>
      <c r="S48" s="48"/>
      <c r="T48" s="48"/>
      <c r="U48" s="48"/>
    </row>
    <row r="49" spans="1:21" ht="30.75" customHeight="1">
      <c r="A49" s="48"/>
      <c r="B49" s="1163"/>
      <c r="C49" s="1164"/>
      <c r="D49" s="62"/>
      <c r="E49" s="1155" t="s">
        <v>16</v>
      </c>
      <c r="F49" s="1155"/>
      <c r="G49" s="1155"/>
      <c r="H49" s="1155"/>
      <c r="I49" s="1155"/>
      <c r="J49" s="1156"/>
      <c r="K49" s="63" t="s">
        <v>490</v>
      </c>
      <c r="L49" s="64" t="s">
        <v>490</v>
      </c>
      <c r="M49" s="64" t="s">
        <v>490</v>
      </c>
      <c r="N49" s="64" t="s">
        <v>490</v>
      </c>
      <c r="O49" s="65" t="s">
        <v>490</v>
      </c>
      <c r="P49" s="48"/>
      <c r="Q49" s="48"/>
      <c r="R49" s="48"/>
      <c r="S49" s="48"/>
      <c r="T49" s="48"/>
      <c r="U49" s="48"/>
    </row>
    <row r="50" spans="1:21" ht="30.75" customHeight="1">
      <c r="A50" s="48"/>
      <c r="B50" s="1163"/>
      <c r="C50" s="1164"/>
      <c r="D50" s="62"/>
      <c r="E50" s="1155" t="s">
        <v>17</v>
      </c>
      <c r="F50" s="1155"/>
      <c r="G50" s="1155"/>
      <c r="H50" s="1155"/>
      <c r="I50" s="1155"/>
      <c r="J50" s="1156"/>
      <c r="K50" s="63">
        <v>46</v>
      </c>
      <c r="L50" s="64">
        <v>43</v>
      </c>
      <c r="M50" s="64">
        <v>41</v>
      </c>
      <c r="N50" s="64">
        <v>41</v>
      </c>
      <c r="O50" s="65">
        <v>40</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5419</v>
      </c>
      <c r="L52" s="64">
        <v>5538</v>
      </c>
      <c r="M52" s="64">
        <v>6027</v>
      </c>
      <c r="N52" s="64">
        <v>6018</v>
      </c>
      <c r="O52" s="65">
        <v>6182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2259</v>
      </c>
      <c r="L53" s="69">
        <v>2202</v>
      </c>
      <c r="M53" s="69">
        <v>2198</v>
      </c>
      <c r="N53" s="69">
        <v>2323</v>
      </c>
      <c r="O53" s="70">
        <v>1946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2016-04-22T02:28:40Z</cp:lastPrinted>
  <dcterms:created xsi:type="dcterms:W3CDTF">2016-02-15T02:01:35Z</dcterms:created>
  <dcterms:modified xsi:type="dcterms:W3CDTF">2016-05-10T11:24:13Z</dcterms:modified>
</cp:coreProperties>
</file>