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0" windowWidth="12255"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C39" i="9"/>
  <c r="BW38" i="9"/>
  <c r="AM38" i="9"/>
  <c r="C38" i="9"/>
  <c r="BW37" i="9"/>
  <c r="BW36" i="9"/>
  <c r="C34" i="9"/>
  <c r="C35" i="9" s="1"/>
  <c r="C36" i="9" s="1"/>
  <c r="C37" i="9" s="1"/>
  <c r="U34" i="9" l="1"/>
  <c r="U35" i="9" s="1"/>
  <c r="U36" i="9" s="1"/>
  <c r="U37" i="9" s="1"/>
  <c r="U38" i="9" s="1"/>
  <c r="U39" i="9" s="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E38" i="9" s="1"/>
  <c r="BE39" i="9" s="1"/>
  <c r="BW34" i="9"/>
  <c r="BW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<sst xmlns="http://schemas.openxmlformats.org/spreadsheetml/2006/main" count="1045" uniqueCount="568">
  <si>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</si>
  <si>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</si>
  <si>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</si>
  <si>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</si>
  <si>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</si>
  <si>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</si>
  <si>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</si>
  <si>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</si>
  <si>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</si>
  <si>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</si>
  <si>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</si>
  <si>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</si>
  <si>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</si>
  <si>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</si>
  <si>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</si>
  <si>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</si>
  <si>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</si>
  <si>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</si>
  <si>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</si>
  <si>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</si>
  <si>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</si>
  <si>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</si>
  <si>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</si>
  <si>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</si>
  <si>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</si>
  <si>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</si>
  <si>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</si>
  <si>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</si>
  <si>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</si>
  <si>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</si>
  <si>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</si>
  <si>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</si>
  <si>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</si>
  <si>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</si>
  <si>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</si>
  <si>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</si>
  <si>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</si>
  <si>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</si>
  <si>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</si>
  <si>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</si>
  <si>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</si>
  <si>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</si>
  <si>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</si>
  <si>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</si>
  <si>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</si>
  <si>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</si>
  <si>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</si>
  <si>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</si>
  <si>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</si>
  <si>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</si>
  <si>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</si>
  <si>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</si>
  <si>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</si>
  <si>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</si>
  <si>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</si>
  <si>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</si>
  <si>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</si>
  <si>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</si>
  <si>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</si>
  <si>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</si>
  <si>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</si>
  <si>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</si>
  <si>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</si>
  <si>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</si>
  <si>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</si>
  <si>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</si>
  <si>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</si>
  <si>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</si>
  <si>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</si>
  <si>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</si>
  <si>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</si>
  <si>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</si>
  <si>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</si>
  <si>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</si>
  <si>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</si>
  <si>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</si>
  <si>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</si>
  <si>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</si>
  <si>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</si>
  <si>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</si>
  <si>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</si>
  <si>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</si>
  <si>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</si>
  <si>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</si>
  <si>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</si>
  <si>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</si>
  <si>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</si>
  <si>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</si>
  <si>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</si>
  <si>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</si>
  <si>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</si>
  <si>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</si>
  <si>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</si>
  <si>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</si>
  <si>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</si>
  <si>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</si>
  <si>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</si>
  <si>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</si>
  <si>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</si>
  <si>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</si>
  <si>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</si>
  <si>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</si>
  <si>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</si>
  <si>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</si>
  <si>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</si>
  <si>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</si>
  <si>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</si>
  <si>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</si>
  <si>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</si>
  <si>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</si>
  <si>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</si>
  <si>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</si>
  <si>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</si>
  <si>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</si>
  <si>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</si>
  <si>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</si>
  <si>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</si>
  <si>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</si>
  <si>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</si>
  <si>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</si>
  <si>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</si>
  <si>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</si>
  <si>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</si>
  <si>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</si>
  <si>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</si>
  <si>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</si>
  <si>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</si>
  <si>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</si>
  <si>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</si>
  <si>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</si>
  <si>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</si>
  <si>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</si>
  <si>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</si>
  <si>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</si>
  <si>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</si>
  <si>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</si>
  <si>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</si>
  <si>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</si>
  <si>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</si>
  <si>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</si>
  <si>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</si>
  <si>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</si>
  <si>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</si>
  <si>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</si>
  <si>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</si>
  <si>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</si>
  <si>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</si>
  <si>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</si>
  <si>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</si>
  <si>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</si>
  <si>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</si>
  <si>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</si>
  <si>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</si>
  <si>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</si>
  <si>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</si>
  <si>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</si>
  <si>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</si>
  <si>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</si>
  <si>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</si>
  <si>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</si>
  <si>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</si>
  <si>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</si>
  <si>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</si>
  <si>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</si>
  <si>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</si>
  <si>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</si>
  <si>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</si>
  <si>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</si>
  <si>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</si>
  <si>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</si>
  <si>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</si>
  <si>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</si>
  <si>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</si>
  <si>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</si>
  <si>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</si>
  <si>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</si>
  <si>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</si>
  <si>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</si>
  <si>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</si>
  <si>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</si>
  <si>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</si>
  <si>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</si>
  <si>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</si>
  <si>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</si>
  <si>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</si>
  <si>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</si>
  <si>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</si>
  <si>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</si>
  <si>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</si>
  <si>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</si>
  <si>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</si>
  <si>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</si>
  <si>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</si>
  <si>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</si>
  <si>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</si>
  <si>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</si>
  <si>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</si>
  <si>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</si>
  <si>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</si>
  <si>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</si>
  <si>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</si>
  <si>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</si>
  <si>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</si>
  <si>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</si>
  <si>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</si>
  <si>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</si>
  <si>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</si>
  <si>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</si>
  <si>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</si>
  <si>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</si>
  <si>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</si>
  <si>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</si>
  <si>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</si>
  <si>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</si>
  <si>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</si>
  <si>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</si>
  <si>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</si>
  <si>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</si>
  <si>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</si>
  <si>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</si>
  <si>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</si>
  <si>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</si>
  <si>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</si>
  <si>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</si>
  <si>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</si>
  <si>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</si>
  <si>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</si>
  <si>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</si>
  <si>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</si>
  <si>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</si>
  <si>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</si>
  <si>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</si>
  <si>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</si>
  <si>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</si>
  <si>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</si>
  <si>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</si>
  <si>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</si>
  <si>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</si>
  <si>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</si>
  <si>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</si>
  <si>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</si>
  <si>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</si>
  <si>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</si>
  <si>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</si>
  <si>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</si>
  <si>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</si>
  <si>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</si>
  <si>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</si>
  <si>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</si>
  <si>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</si>
  <si>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</si>
  <si>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</si>
  <si>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</si>
  <si>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</si>
  <si>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</si>
  <si>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</si>
  <si>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</si>
  <si>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</si>
  <si>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</si>
  <si>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</si>
  <si>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</si>
  <si>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</si>
  <si>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</si>
  <si>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</si>
  <si>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</si>
  <si>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</si>
  <si>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</si>
  <si>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</si>
  <si>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</si>
  <si>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</si>
  <si>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</si>
  <si>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</si>
  <si>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</si>
  <si>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</si>
  <si>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</si>
  <si>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</si>
  <si>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</si>
  <si>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</si>
  <si>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</si>
  <si>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</si>
  <si>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</si>
  <si>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</si>
  <si>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</si>
  <si>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</si>
  <si>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</si>
  <si>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</si>
  <si>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</si>
  <si>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</si>
  <si>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</si>
  <si>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</si>
  <si>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</si>
  <si>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</si>
  <si>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</si>
  <si>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</si>
  <si>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</si>
  <si>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</si>
  <si>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</si>
  <si>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</si>
  <si>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</si>
  <si>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</si>
  <si>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</si>
  <si>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</si>
  <si>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</si>
  <si>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</si>
  <si>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</si>
  <si>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</si>
  <si>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</si>
  <si>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</si>
  <si>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</si>
  <si>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</si>
  <si>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</si>
  <si>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</si>
  <si>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</si>
  <si>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</si>
  <si>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</si>
  <si>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</si>
  <si>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</si>
  <si>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</si>
  <si>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</si>
  <si>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</si>
  <si>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</si>
  <si>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</si>
  <si>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</si>
  <si>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</si>
  <si>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</si>
  <si>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</si>
  <si>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</si>
  <si>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</si>
  <si>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</si>
  <si>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</si>
  <si>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</si>
  <si>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</si>
  <si>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</si>
  <si>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</si>
  <si>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</si>
  <si>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</si>
  <si>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</si>
  <si>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</si>
  <si>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</si>
  <si>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</si>
  <si>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</si>
  <si>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</si>
  <si>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</si>
  <si>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</si>
  <si>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</si>
  <si>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</si>
  <si>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</si>
  <si>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</si>
  <si>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</si>
  <si>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</si>
  <si>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</si>
  <si>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</si>
  <si>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</si>
  <si>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</si>
  <si>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</si>
  <si>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</si>
  <si>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</si>
  <si>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</si>
  <si>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</si>
  <si>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</si>
  <si>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</si>
  <si>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</si>
  <si>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</si>
  <si>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</si>
  <si>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t>
    <phoneticPr fontId="5"/>
  </si>
  <si>
    <t>地域下水道事業特別会計</t>
    <phoneticPr fontId="5"/>
  </si>
  <si>
    <t>離島航路事業特別会計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</si>
  <si>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</si>
  <si>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</si>
  <si>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</si>
  <si>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</si>
  <si>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</si>
  <si>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</si>
  <si>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</si>
  <si>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</si>
  <si>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</si>
  <si>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</si>
  <si>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</si>
  <si>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</si>
  <si>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</si>
  <si>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</si>
  <si>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</si>
  <si>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</si>
  <si>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介護保険事業（保険勘定）特別会計</t>
    <phoneticPr fontId="5"/>
  </si>
  <si>
    <t>介護保険事業（サービス勘定）特別会計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</si>
  <si>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</si>
  <si>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</si>
  <si>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</si>
  <si>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</si>
  <si>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</si>
  <si>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</si>
  <si>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</si>
  <si>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</si>
  <si>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地方卸売市場事業特別会計</t>
    <phoneticPr fontId="5"/>
  </si>
  <si>
    <t>野呂高原ロッジ事業特別会計</t>
    <phoneticPr fontId="5"/>
  </si>
  <si>
    <t>港湾整備事業特別会計</t>
    <phoneticPr fontId="5"/>
  </si>
  <si>
    <t>内陸土地造成事業特別会計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</si>
  <si>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</si>
  <si>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</si>
  <si>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</si>
  <si>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</si>
  <si>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</si>
  <si>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</si>
  <si>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</si>
  <si>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</si>
  <si>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</si>
  <si>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</si>
  <si>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</si>
  <si>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</si>
  <si>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</si>
  <si>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</si>
  <si>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</si>
  <si>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</si>
  <si>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</si>
  <si>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</si>
  <si>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</si>
  <si>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</si>
  <si>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</si>
  <si>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</si>
  <si>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</si>
  <si>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</si>
  <si>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</si>
  <si>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</si>
  <si>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</si>
  <si>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</si>
  <si>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</si>
  <si>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</si>
  <si>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</si>
  <si>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</si>
  <si>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</si>
  <si>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</si>
  <si>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</si>
  <si>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</si>
  <si>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</si>
  <si>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</si>
  <si>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</si>
  <si>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</si>
  <si>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</si>
  <si>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</si>
  <si>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</si>
  <si>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</si>
  <si>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</si>
  <si>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</si>
  <si>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</si>
  <si>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</si>
  <si>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</si>
  <si>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</si>
  <si>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</si>
  <si>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</si>
  <si>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</si>
  <si>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</si>
  <si>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</si>
  <si>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</si>
  <si>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</si>
  <si>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</si>
  <si>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</si>
  <si>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</si>
  <si>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</si>
  <si>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</si>
  <si>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</si>
  <si>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</si>
  <si>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</si>
  <si>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</si>
  <si>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</si>
  <si>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</si>
  <si>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</si>
  <si>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</si>
  <si>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</si>
  <si>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</si>
  <si>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</si>
  <si>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</si>
  <si>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</si>
  <si>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</si>
  <si>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</si>
  <si>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</si>
  <si>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</si>
  <si>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</si>
  <si>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</si>
  <si>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</si>
  <si>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</si>
  <si>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</si>
  <si>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</si>
  <si>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</si>
  <si>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</si>
  <si>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</si>
  <si>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</si>
  <si>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</si>
  <si>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</si>
  <si>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</si>
  <si>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</si>
  <si>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</si>
  <si>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</si>
  <si>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</si>
  <si>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</si>
  <si>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</si>
  <si>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</si>
  <si>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</si>
  <si>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</si>
  <si>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</si>
  <si>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</si>
  <si>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</si>
  <si>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</si>
  <si>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</si>
  <si>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</si>
  <si>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</si>
  <si>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</si>
  <si>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</si>
  <si>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</si>
  <si>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</si>
  <si>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</si>
  <si>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</si>
  <si>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</si>
  <si>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</si>
  <si>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</si>
  <si>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</si>
  <si>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</si>
  <si>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</si>
  <si>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</si>
  <si>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</si>
  <si>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</si>
  <si>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</si>
  <si>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</si>
  <si>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</si>
  <si>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</si>
  <si>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</si>
  <si>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</si>
  <si>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</si>
  <si>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</si>
  <si>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</si>
  <si>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</si>
  <si>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1.54</t>
  </si>
  <si>
    <t>▲ 0.48</t>
  </si>
  <si>
    <t>一般会計</t>
  </si>
  <si>
    <t>水道事業会計</t>
  </si>
  <si>
    <t>工業用水道事業会計</t>
  </si>
  <si>
    <t>下水道事業会計</t>
  </si>
  <si>
    <t>国民健康保険事業（事業勘定）特別会計</t>
  </si>
  <si>
    <t>介護保険事業（保険勘定）特別会計</t>
  </si>
  <si>
    <t>病院事業会計</t>
  </si>
  <si>
    <t>後期高齢者医療事業特別会計</t>
  </si>
  <si>
    <t>その他会計（赤字）</t>
  </si>
  <si>
    <t>▲ 0.15</t>
  </si>
  <si>
    <t>▲ 5.55</t>
  </si>
  <si>
    <t>その他会計（黒字）</t>
  </si>
  <si>
    <t>-</t>
    <phoneticPr fontId="2"/>
  </si>
  <si>
    <t>-</t>
    <phoneticPr fontId="2"/>
  </si>
  <si>
    <t>-</t>
    <phoneticPr fontId="2"/>
  </si>
  <si>
    <t>-</t>
    <phoneticPr fontId="2"/>
  </si>
  <si>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</si>
  <si>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</si>
  <si>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</si>
  <si>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</si>
  <si>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</si>
  <si>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呉市体育振興財団</t>
    <phoneticPr fontId="2"/>
  </si>
  <si>
    <t>くれ産業振興センター</t>
    <phoneticPr fontId="2"/>
  </si>
  <si>
    <t>呉市土地開発公社</t>
    <phoneticPr fontId="2"/>
  </si>
  <si>
    <t>○</t>
    <phoneticPr fontId="2"/>
  </si>
  <si>
    <t>蘭島文化振興財団</t>
    <phoneticPr fontId="2"/>
  </si>
  <si>
    <t>呉市文化振興財団</t>
    <phoneticPr fontId="2"/>
  </si>
  <si>
    <t>野呂山観光開発公社</t>
    <phoneticPr fontId="2"/>
  </si>
  <si>
    <t>安浦町生涯学習振興財団</t>
    <phoneticPr fontId="2"/>
  </si>
  <si>
    <t>倉橋まちづくり公社</t>
    <phoneticPr fontId="2"/>
  </si>
  <si>
    <t>県民の浜蒲刈</t>
    <phoneticPr fontId="2"/>
  </si>
  <si>
    <t>斎島汽船</t>
    <phoneticPr fontId="2"/>
  </si>
  <si>
    <t>くれ勤労者福祉サービスセンター</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</si>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</sst>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67523</c:v>
                </c:pt>
                <c:pt idx="1">
                  <c:v>47686</c:v>
                </c:pt>
                <c:pt idx="2">
                  <c:v>46580</c:v>
                </c:pt>
                <c:pt idx="3">
                  <c:v>38536</c:v>
                </c:pt>
                <c:pt idx="4">
                  <c:v>69096</c:v>
                </c:pt>
              </c:numCache>
            </c:numRef>
          </c:val>
          <c:smooth val="0"/>
        </c:ser>
        <c:dLbls>
          <c:showLegendKey val="0"/>
          <c:showVal val="0"/>
          <c:showCatName val="0"/>
          <c:showSerName val="0"/>
          <c:showPercent val="0"/>
          <c:showBubbleSize val="0"/>
        </c:dLbls>
        <c:marker val="1"/>
        <c:smooth val="0"/>
        <c:axId val="143058816"/>
        <c:axId val="143065088"/>
      </c:lineChart>
      <c:catAx>
        <c:axId val="143058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065088"/>
        <c:crosses val="autoZero"/>
        <c:auto val="1"/>
        <c:lblAlgn val="ctr"/>
        <c:lblOffset val="100"/>
        <c:tickLblSkip val="1"/>
        <c:tickMarkSkip val="1"/>
        <c:noMultiLvlLbl val="0"/>
      </c:catAx>
      <c:valAx>
        <c:axId val="1430650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05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2.0299999999999998</c:v>
                </c:pt>
                <c:pt idx="1">
                  <c:v>2.34</c:v>
                </c:pt>
                <c:pt idx="2">
                  <c:v>2.61</c:v>
                </c:pt>
                <c:pt idx="3">
                  <c:v>4.05</c:v>
                </c:pt>
                <c:pt idx="4">
                  <c:v>2.46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12.73</c:v>
                </c:pt>
                <c:pt idx="1">
                  <c:v>13.8</c:v>
                </c:pt>
                <c:pt idx="2">
                  <c:v>11.82</c:v>
                </c:pt>
                <c:pt idx="3">
                  <c:v>13.13</c:v>
                </c:pt>
                <c:pt idx="4">
                  <c:v>13.38</c:v>
                </c:pt>
              </c:numCache>
            </c:numRef>
          </c:val>
        </c:ser>
        <c:dLbls>
          <c:showLegendKey val="0"/>
          <c:showVal val="0"/>
          <c:showCatName val="0"/>
          <c:showSerName val="0"/>
          <c:showPercent val="0"/>
          <c:showBubbleSize val="0"/>
        </c:dLbls>
        <c:gapWidth val="250"/>
        <c:overlap val="100"/>
        <c:axId val="143879552"/>
        <c:axId val="14388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5.83</c:v>
                </c:pt>
                <c:pt idx="1">
                  <c:v>1.1599999999999999</c:v>
                </c:pt>
                <c:pt idx="2">
                  <c:v>-1.54</c:v>
                </c:pt>
                <c:pt idx="3">
                  <c:v>2.75</c:v>
                </c:pt>
                <c:pt idx="4">
                  <c:v>-0.48</c:v>
                </c:pt>
              </c:numCache>
            </c:numRef>
          </c:val>
          <c:smooth val="0"/>
        </c:ser>
        <c:dLbls>
          <c:showLegendKey val="0"/>
          <c:showVal val="0"/>
          <c:showCatName val="0"/>
          <c:showSerName val="0"/>
          <c:showPercent val="0"/>
          <c:showBubbleSize val="0"/>
        </c:dLbls>
        <c:marker val="1"/>
        <c:smooth val="0"/>
        <c:axId val="143879552"/>
        <c:axId val="143881728"/>
      </c:lineChart>
      <c:catAx>
        <c:axId val="1438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881728"/>
        <c:crosses val="autoZero"/>
        <c:auto val="1"/>
        <c:lblAlgn val="ctr"/>
        <c:lblOffset val="100"/>
        <c:tickLblSkip val="1"/>
        <c:tickMarkSkip val="1"/>
        <c:noMultiLvlLbl val="0"/>
      </c:catAx>
      <c:valAx>
        <c:axId val="14388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8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0.14000000000000001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0.15</c:v>
                </c:pt>
                <c:pt idx="1">
                  <c:v>#N/A</c:v>
                </c:pt>
                <c:pt idx="2">
                  <c:v>5.55</c:v>
                </c:pt>
                <c:pt idx="3">
                  <c:v>#N/A</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0.15</c:v>
                </c:pt>
                <c:pt idx="2">
                  <c:v>#N/A</c:v>
                </c:pt>
                <c:pt idx="3">
                  <c:v>0.16</c:v>
                </c:pt>
                <c:pt idx="4">
                  <c:v>#N/A</c:v>
                </c:pt>
                <c:pt idx="5">
                  <c:v>0.2</c:v>
                </c:pt>
                <c:pt idx="6">
                  <c:v>#N/A</c:v>
                </c:pt>
                <c:pt idx="7">
                  <c:v>0.19</c:v>
                </c:pt>
                <c:pt idx="8">
                  <c:v>#N/A</c:v>
                </c:pt>
                <c:pt idx="9">
                  <c:v>0.21</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7.0000000000000007E-2</c:v>
                </c:pt>
                <c:pt idx="4">
                  <c:v>#N/A</c:v>
                </c:pt>
                <c:pt idx="5">
                  <c:v>0.16</c:v>
                </c:pt>
                <c:pt idx="6">
                  <c:v>#N/A</c:v>
                </c:pt>
                <c:pt idx="7">
                  <c:v>0.24</c:v>
                </c:pt>
                <c:pt idx="8">
                  <c:v>#N/A</c:v>
                </c:pt>
                <c:pt idx="9">
                  <c:v>0.34</c:v>
                </c:pt>
              </c:numCache>
            </c:numRef>
          </c:val>
        </c:ser>
        <c:ser>
          <c:idx val="4"/>
          <c:order val="4"/>
          <c:tx>
            <c:strRef>
              <c:f>データシート!$A$31</c:f>
              <c:strCache>
                <c:ptCount val="1"/>
                <c:pt idx="0">
                  <c:v>介護保険事業（保険勘定）特別会計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0.3</c:v>
                </c:pt>
                <c:pt idx="4">
                  <c:v>#N/A</c:v>
                </c:pt>
                <c:pt idx="5">
                  <c:v>0.25</c:v>
                </c:pt>
                <c:pt idx="6">
                  <c:v>#N/A</c:v>
                </c:pt>
                <c:pt idx="7">
                  <c:v>0.48</c:v>
                </c:pt>
                <c:pt idx="8">
                  <c:v>#N/A</c:v>
                </c:pt>
                <c:pt idx="9">
                  <c:v>0.7</c:v>
                </c:pt>
              </c:numCache>
            </c:numRef>
          </c:val>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1.06</c:v>
                </c:pt>
                <c:pt idx="2">
                  <c:v>#N/A</c:v>
                </c:pt>
                <c:pt idx="3">
                  <c:v>1.1000000000000001</c:v>
                </c:pt>
                <c:pt idx="4">
                  <c:v>#N/A</c:v>
                </c:pt>
                <c:pt idx="5">
                  <c:v>1.28</c:v>
                </c:pt>
                <c:pt idx="6">
                  <c:v>#N/A</c:v>
                </c:pt>
                <c:pt idx="7">
                  <c:v>1.62</c:v>
                </c:pt>
                <c:pt idx="8">
                  <c:v>#N/A</c:v>
                </c:pt>
                <c:pt idx="9">
                  <c:v>1.7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1.89</c:v>
                </c:pt>
                <c:pt idx="2">
                  <c:v>#N/A</c:v>
                </c:pt>
                <c:pt idx="3">
                  <c:v>1.97</c:v>
                </c:pt>
                <c:pt idx="4">
                  <c:v>#N/A</c:v>
                </c:pt>
                <c:pt idx="5">
                  <c:v>2.08</c:v>
                </c:pt>
                <c:pt idx="6">
                  <c:v>#N/A</c:v>
                </c:pt>
                <c:pt idx="7">
                  <c:v>1.89</c:v>
                </c:pt>
                <c:pt idx="8">
                  <c:v>#N/A</c:v>
                </c:pt>
                <c:pt idx="9">
                  <c:v>1.77</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1.73</c:v>
                </c:pt>
                <c:pt idx="2">
                  <c:v>#N/A</c:v>
                </c:pt>
                <c:pt idx="3">
                  <c:v>2.0299999999999998</c:v>
                </c:pt>
                <c:pt idx="4">
                  <c:v>#N/A</c:v>
                </c:pt>
                <c:pt idx="5">
                  <c:v>2.19</c:v>
                </c:pt>
                <c:pt idx="6">
                  <c:v>#N/A</c:v>
                </c:pt>
                <c:pt idx="7">
                  <c:v>2.15</c:v>
                </c:pt>
                <c:pt idx="8">
                  <c:v>#N/A</c:v>
                </c:pt>
                <c:pt idx="9">
                  <c:v>2.0699999999999998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3.84</c:v>
                </c:pt>
                <c:pt idx="2">
                  <c:v>#N/A</c:v>
                </c:pt>
                <c:pt idx="3">
                  <c:v>3.53</c:v>
                </c:pt>
                <c:pt idx="4">
                  <c:v>#N/A</c:v>
                </c:pt>
                <c:pt idx="5">
                  <c:v>2.09</c:v>
                </c:pt>
                <c:pt idx="6">
                  <c:v>#N/A</c:v>
                </c:pt>
                <c:pt idx="7">
                  <c:v>2.4</c:v>
                </c:pt>
                <c:pt idx="8">
                  <c:v>#N/A</c:v>
                </c:pt>
                <c:pt idx="9">
                  <c:v>2.23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2.02</c:v>
                </c:pt>
                <c:pt idx="2">
                  <c:v>#N/A</c:v>
                </c:pt>
                <c:pt idx="3">
                  <c:v>2.33</c:v>
                </c:pt>
                <c:pt idx="4">
                  <c:v>#N/A</c:v>
                </c:pt>
                <c:pt idx="5">
                  <c:v>2.6</c:v>
                </c:pt>
                <c:pt idx="6">
                  <c:v>#N/A</c:v>
                </c:pt>
                <c:pt idx="7">
                  <c:v>4.04</c:v>
                </c:pt>
                <c:pt idx="8">
                  <c:v>#N/A</c:v>
                </c:pt>
                <c:pt idx="9">
                  <c:v>2.4500000000000002</c:v>
                </c:pt>
              </c:numCache>
            </c:numRef>
          </c:val>
        </c:ser>
        <c:dLbls>
          <c:showLegendKey val="0"/>
          <c:showVal val="0"/>
          <c:showCatName val="0"/>
          <c:showSerName val="0"/>
          <c:showPercent val="0"/>
          <c:showBubbleSize val="0"/>
        </c:dLbls>
        <c:gapWidth val="150"/>
        <c:overlap val="100"/>
        <c:axId val="144258176"/>
        <c:axId val="144259712"/>
      </c:barChart>
      <c:catAx>
        <c:axId val="1442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259712"/>
        <c:crosses val="autoZero"/>
        <c:auto val="1"/>
        <c:lblAlgn val="ctr"/>
        <c:lblOffset val="100"/>
        <c:tickLblSkip val="1"/>
        <c:tickMarkSkip val="1"/>
        <c:noMultiLvlLbl val="0"/>
      </c:catAx>
      <c:valAx>
        <c:axId val="14425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5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12276</c:v>
                </c:pt>
                <c:pt idx="5">
                  <c:v>12506</c:v>
                </c:pt>
                <c:pt idx="8">
                  <c:v>12548</c:v>
                </c:pt>
                <c:pt idx="11">
                  <c:v>12623</c:v>
                </c:pt>
                <c:pt idx="14">
                  <c:v>13144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11</c:v>
                </c:pt>
                <c:pt idx="3">
                  <c:v>12</c:v>
                </c:pt>
                <c:pt idx="6">
                  <c:v>7</c:v>
                </c:pt>
                <c:pt idx="9">
                  <c:v>7</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1129</c:v>
                </c:pt>
                <c:pt idx="3">
                  <c:v>1129</c:v>
                </c:pt>
                <c:pt idx="6">
                  <c:v>1129</c:v>
                </c:pt>
                <c:pt idx="9">
                  <c:v>1130</c:v>
                </c:pt>
                <c:pt idx="12">
                  <c:v>1130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2499</c:v>
                </c:pt>
                <c:pt idx="3">
                  <c:v>2878</c:v>
                </c:pt>
                <c:pt idx="6">
                  <c:v>2302</c:v>
                </c:pt>
                <c:pt idx="9">
                  <c:v>2298</c:v>
                </c:pt>
                <c:pt idx="12">
                  <c:v>2213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14693</c:v>
                </c:pt>
                <c:pt idx="3">
                  <c:v>14677</c:v>
                </c:pt>
                <c:pt idx="6">
                  <c:v>15299</c:v>
                </c:pt>
                <c:pt idx="9">
                  <c:v>15264</c:v>
                </c:pt>
                <c:pt idx="12">
                  <c:v>15177</c:v>
                </c:pt>
              </c:numCache>
            </c:numRef>
          </c:val>
        </c:ser>
        <c:dLbls>
          <c:showLegendKey val="0"/>
          <c:showVal val="0"/>
          <c:showCatName val="0"/>
          <c:showSerName val="0"/>
          <c:showPercent val="0"/>
          <c:showBubbleSize val="0"/>
        </c:dLbls>
        <c:gapWidth val="100"/>
        <c:overlap val="100"/>
        <c:axId val="146178432"/>
        <c:axId val="14618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6056</c:v>
                </c:pt>
                <c:pt idx="2">
                  <c:v>#N/A</c:v>
                </c:pt>
                <c:pt idx="3">
                  <c:v>#N/A</c:v>
                </c:pt>
                <c:pt idx="4">
                  <c:v>6190</c:v>
                </c:pt>
                <c:pt idx="5">
                  <c:v>#N/A</c:v>
                </c:pt>
                <c:pt idx="6">
                  <c:v>#N/A</c:v>
                </c:pt>
                <c:pt idx="7">
                  <c:v>6189</c:v>
                </c:pt>
                <c:pt idx="8">
                  <c:v>#N/A</c:v>
                </c:pt>
                <c:pt idx="9">
                  <c:v>#N/A</c:v>
                </c:pt>
                <c:pt idx="10">
                  <c:v>6076</c:v>
                </c:pt>
                <c:pt idx="11">
                  <c:v>#N/A</c:v>
                </c:pt>
                <c:pt idx="12">
                  <c:v>#N/A</c:v>
                </c:pt>
                <c:pt idx="13">
                  <c:v>5379</c:v>
                </c:pt>
                <c:pt idx="14">
                  <c:v>#N/A</c:v>
                </c:pt>
              </c:numCache>
            </c:numRef>
          </c:val>
          <c:smooth val="0"/>
        </c:ser>
        <c:dLbls>
          <c:showLegendKey val="0"/>
          <c:showVal val="0"/>
          <c:showCatName val="0"/>
          <c:showSerName val="0"/>
          <c:showPercent val="0"/>
          <c:showBubbleSize val="0"/>
        </c:dLbls>
        <c:marker val="1"/>
        <c:smooth val="0"/>
        <c:axId val="146178432"/>
        <c:axId val="146180352"/>
      </c:lineChart>
      <c:catAx>
        <c:axId val="1461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180352"/>
        <c:crosses val="autoZero"/>
        <c:auto val="1"/>
        <c:lblAlgn val="ctr"/>
        <c:lblOffset val="100"/>
        <c:tickLblSkip val="1"/>
        <c:tickMarkSkip val="1"/>
        <c:noMultiLvlLbl val="0"/>
      </c:catAx>
      <c:valAx>
        <c:axId val="14618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17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109666</c:v>
                </c:pt>
                <c:pt idx="5">
                  <c:v>108598</c:v>
                </c:pt>
                <c:pt idx="8">
                  <c:v>106517</c:v>
                </c:pt>
                <c:pt idx="11">
                  <c:v>105194</c:v>
                </c:pt>
                <c:pt idx="14">
                  <c:v>107117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25171</c:v>
                </c:pt>
                <c:pt idx="5">
                  <c:v>24876</c:v>
                </c:pt>
                <c:pt idx="8">
                  <c:v>23599</c:v>
                </c:pt>
                <c:pt idx="11">
                  <c:v>22486</c:v>
                </c:pt>
                <c:pt idx="14">
                  <c:v>20979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14811</c:v>
                </c:pt>
                <c:pt idx="5">
                  <c:v>15487</c:v>
                </c:pt>
                <c:pt idx="8">
                  <c:v>15090</c:v>
                </c:pt>
                <c:pt idx="11">
                  <c:v>15831</c:v>
                </c:pt>
                <c:pt idx="14">
                  <c:v>15817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772</c:v>
                </c:pt>
                <c:pt idx="3">
                  <c:v>757</c:v>
                </c:pt>
                <c:pt idx="6">
                  <c:v>744</c:v>
                </c:pt>
                <c:pt idx="9">
                  <c:v>731</c:v>
                </c:pt>
                <c:pt idx="12">
                  <c:v>717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25816</c:v>
                </c:pt>
                <c:pt idx="3">
                  <c:v>25034</c:v>
                </c:pt>
                <c:pt idx="6">
                  <c:v>24998</c:v>
                </c:pt>
                <c:pt idx="9">
                  <c:v>23851</c:v>
                </c:pt>
                <c:pt idx="12">
                  <c:v>21698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45848</c:v>
                </c:pt>
                <c:pt idx="3">
                  <c:v>41308</c:v>
                </c:pt>
                <c:pt idx="6">
                  <c:v>38621</c:v>
                </c:pt>
                <c:pt idx="9">
                  <c:v>37643</c:v>
                </c:pt>
                <c:pt idx="12">
                  <c:v>36248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9226</c:v>
                </c:pt>
                <c:pt idx="3">
                  <c:v>8152</c:v>
                </c:pt>
                <c:pt idx="6">
                  <c:v>7071</c:v>
                </c:pt>
                <c:pt idx="9">
                  <c:v>5985</c:v>
                </c:pt>
                <c:pt idx="12">
                  <c:v>4894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137009</c:v>
                </c:pt>
                <c:pt idx="3">
                  <c:v>139135</c:v>
                </c:pt>
                <c:pt idx="6">
                  <c:v>134883</c:v>
                </c:pt>
                <c:pt idx="9">
                  <c:v>129976</c:v>
                </c:pt>
                <c:pt idx="12">
                  <c:v>130470</c:v>
                </c:pt>
              </c:numCache>
            </c:numRef>
          </c:val>
        </c:ser>
        <c:dLbls>
          <c:showLegendKey val="0"/>
          <c:showVal val="0"/>
          <c:showCatName val="0"/>
          <c:showSerName val="0"/>
          <c:showPercent val="0"/>
          <c:showBubbleSize val="0"/>
        </c:dLbls>
        <c:gapWidth val="100"/>
        <c:overlap val="100"/>
        <c:axId val="146577664"/>
        <c:axId val="14659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69022</c:v>
                </c:pt>
                <c:pt idx="2">
                  <c:v>#N/A</c:v>
                </c:pt>
                <c:pt idx="3">
                  <c:v>#N/A</c:v>
                </c:pt>
                <c:pt idx="4">
                  <c:v>65424</c:v>
                </c:pt>
                <c:pt idx="5">
                  <c:v>#N/A</c:v>
                </c:pt>
                <c:pt idx="6">
                  <c:v>#N/A</c:v>
                </c:pt>
                <c:pt idx="7">
                  <c:v>61112</c:v>
                </c:pt>
                <c:pt idx="8">
                  <c:v>#N/A</c:v>
                </c:pt>
                <c:pt idx="9">
                  <c:v>#N/A</c:v>
                </c:pt>
                <c:pt idx="10">
                  <c:v>54675</c:v>
                </c:pt>
                <c:pt idx="11">
                  <c:v>#N/A</c:v>
                </c:pt>
                <c:pt idx="12">
                  <c:v>#N/A</c:v>
                </c:pt>
                <c:pt idx="13">
                  <c:v>50114</c:v>
                </c:pt>
                <c:pt idx="14">
                  <c:v>#N/A</c:v>
                </c:pt>
              </c:numCache>
            </c:numRef>
          </c:val>
          <c:smooth val="0"/>
        </c:ser>
        <c:dLbls>
          <c:showLegendKey val="0"/>
          <c:showVal val="0"/>
          <c:showCatName val="0"/>
          <c:showSerName val="0"/>
          <c:showPercent val="0"/>
          <c:showBubbleSize val="0"/>
        </c:dLbls>
        <c:marker val="1"/>
        <c:smooth val="0"/>
        <c:axId val="146577664"/>
        <c:axId val="146592128"/>
      </c:lineChart>
      <c:catAx>
        <c:axId val="14657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592128"/>
        <c:crosses val="autoZero"/>
        <c:auto val="1"/>
        <c:lblAlgn val="ctr"/>
        <c:lblOffset val="100"/>
        <c:tickLblSkip val="1"/>
        <c:tickMarkSkip val="1"/>
        <c:noMultiLvlLbl val="0"/>
      </c:catAx>
      <c:valAx>
        <c:axId val="14659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7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235,624
232,915
352.80
107,653,644
106,004,757
1,436,802
58,371,633
130,282,391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前年度と比較して</a:t>
          </a:r>
          <a:r>
            <a:rPr kumimoji="1" lang="en-US" altLang="ja-JP" sz="1300">
              <a:latin typeface="ＭＳ Ｐゴシック"/>
            </a:rPr>
            <a:t>0.01</a:t>
          </a:r>
          <a:r>
            <a:rPr kumimoji="1" lang="ja-JP" altLang="en-US" sz="1300">
              <a:latin typeface="ＭＳ Ｐゴシック"/>
            </a:rPr>
            <a:t>ポイント増の</a:t>
          </a:r>
          <a:r>
            <a:rPr kumimoji="1" lang="en-US" altLang="ja-JP" sz="1300">
              <a:latin typeface="ＭＳ Ｐゴシック"/>
            </a:rPr>
            <a:t>0.61</a:t>
          </a:r>
          <a:r>
            <a:rPr kumimoji="1" lang="ja-JP" altLang="en-US" sz="1300">
              <a:latin typeface="ＭＳ Ｐゴシック"/>
            </a:rPr>
            <a:t>となっているが，人口の減少や長引く景気低迷による個人・法人税収の減少や合併による影響などの要因により，類似団体平均値を下回っている。　</a:t>
          </a:r>
        </a:p>
        <a:p>
          <a:r>
            <a:rPr kumimoji="1" lang="ja-JP" altLang="en-US" sz="1300">
              <a:latin typeface="ＭＳ Ｐゴシック"/>
            </a:rPr>
            <a:t>　今後とも財政基盤の強化を図るため，財政の健全化に努めていく。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43</xdr:row>
      <xdr:rowOff>14817</xdr:rowOff>
    </xdr:to>
    <xdr:cxnSp macro="">
      <xdr:nvCxnSpPr>
        <xdr:cNvPr id="67" name="直線コネクタ 66"/>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3" name="直線コネクタ 72"/>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166158</xdr:rowOff>
    </xdr:to>
    <xdr:cxnSp macro="">
      <xdr:nvCxnSpPr>
        <xdr:cNvPr id="76" name="直線コネクタ 75"/>
        <xdr:cNvCxnSpPr/>
      </xdr:nvCxnSpPr>
      <xdr:spPr>
        <a:xfrm>
          <a:off x="1447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7"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2.0</a:t>
          </a:r>
          <a:r>
            <a:rPr kumimoji="1" lang="ja-JP" altLang="en-US" sz="1300">
              <a:latin typeface="ＭＳ Ｐゴシック"/>
            </a:rPr>
            <a:t>ポイント増の</a:t>
          </a:r>
          <a:r>
            <a:rPr kumimoji="1" lang="en-US" altLang="ja-JP" sz="1300">
              <a:latin typeface="ＭＳ Ｐゴシック"/>
            </a:rPr>
            <a:t>96.7</a:t>
          </a:r>
          <a:r>
            <a:rPr kumimoji="1" lang="ja-JP" altLang="en-US" sz="1300">
              <a:latin typeface="ＭＳ Ｐゴシック"/>
            </a:rPr>
            <a:t>％で，類似団体平均値を上回っている。</a:t>
          </a:r>
        </a:p>
        <a:p>
          <a:r>
            <a:rPr kumimoji="1" lang="ja-JP" altLang="en-US" sz="1300">
              <a:latin typeface="ＭＳ Ｐゴシック"/>
            </a:rPr>
            <a:t>　これは，前年度と比べ，市税収入や臨時財政対策債などの経常一般財源が減少した一方で，義務的経費の占める割合が高いためである。</a:t>
          </a:r>
        </a:p>
        <a:p>
          <a:r>
            <a:rPr kumimoji="1" lang="ja-JP" altLang="en-US" sz="1300">
              <a:latin typeface="ＭＳ Ｐゴシック"/>
            </a:rPr>
            <a:t>　今後とも事務事業の効率化，指定管理者制度の活用や民間委託等の推進などにより経常経費の抑制に努め，財政構造の弾力性の確保に努めていく。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66</xdr:row>
      <xdr:rowOff>18204</xdr:rowOff>
    </xdr:to>
    <xdr:cxnSp macro="">
      <xdr:nvCxnSpPr>
        <xdr:cNvPr id="130" name="直線コネクタ 129"/>
        <xdr:cNvCxnSpPr/>
      </xdr:nvCxnSpPr>
      <xdr:spPr>
        <a:xfrm>
          <a:off x="4114800" y="1117303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77046</xdr:rowOff>
    </xdr:to>
    <xdr:cxnSp macro="">
      <xdr:nvCxnSpPr>
        <xdr:cNvPr id="133" name="直線コネクタ 132"/>
        <xdr:cNvCxnSpPr/>
      </xdr:nvCxnSpPr>
      <xdr:spPr>
        <a:xfrm flipV="1">
          <a:off x="3225800" y="1117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95673</xdr:rowOff>
    </xdr:from>
    <xdr:to>
      <xdr:col>4</xdr:col>
      <xdr:colOff>482600</xdr:colOff>
      <xdr:row>65</xdr:row>
      <xdr:rowOff>77046</xdr:rowOff>
    </xdr:to>
    <xdr:cxnSp macro="">
      <xdr:nvCxnSpPr>
        <xdr:cNvPr id="136" name="直線コネクタ 135"/>
        <xdr:cNvCxnSpPr/>
      </xdr:nvCxnSpPr>
      <xdr:spPr>
        <a:xfrm>
          <a:off x="2336800" y="110684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65</xdr:row>
      <xdr:rowOff>125306</xdr:rowOff>
    </xdr:to>
    <xdr:cxnSp macro="">
      <xdr:nvCxnSpPr>
        <xdr:cNvPr id="139" name="直線コネクタ 138"/>
        <xdr:cNvCxnSpPr/>
      </xdr:nvCxnSpPr>
      <xdr:spPr>
        <a:xfrm flipV="1">
          <a:off x="1447800" y="110684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138854</xdr:rowOff>
    </xdr:from>
    <xdr:to>
      <xdr:col>7</xdr:col>
      <xdr:colOff>203200</xdr:colOff>
      <xdr:row>66</xdr:row>
      <xdr:rowOff>69004</xdr:rowOff>
    </xdr:to>
    <xdr:sp macro="" textlink="">
      <xdr:nvSpPr>
        <xdr:cNvPr id="149" name="円/楕円 148"/>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110931</xdr:rowOff>
    </xdr:from>
    <xdr:ext cx="762000" cy="259045"/>
    <xdr:sp macro="" textlink="">
      <xdr:nvSpPr>
        <xdr:cNvPr id="150"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149437</xdr:rowOff>
    </xdr:from>
    <xdr:to>
      <xdr:col>6</xdr:col>
      <xdr:colOff>50800</xdr:colOff>
      <xdr:row>65</xdr:row>
      <xdr:rowOff>79587</xdr:rowOff>
    </xdr:to>
    <xdr:sp macro="" textlink="">
      <xdr:nvSpPr>
        <xdr:cNvPr id="151" name="円/楕円 150"/>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52" name="テキスト ボックス 151"/>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26246</xdr:rowOff>
    </xdr:from>
    <xdr:to>
      <xdr:col>4</xdr:col>
      <xdr:colOff>533400</xdr:colOff>
      <xdr:row>65</xdr:row>
      <xdr:rowOff>127846</xdr:rowOff>
    </xdr:to>
    <xdr:sp macro="" textlink="">
      <xdr:nvSpPr>
        <xdr:cNvPr id="153" name="円/楕円 152"/>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112623</xdr:rowOff>
    </xdr:from>
    <xdr:ext cx="762000" cy="259045"/>
    <xdr:sp macro="" textlink="">
      <xdr:nvSpPr>
        <xdr:cNvPr id="154" name="テキスト ボックス 153"/>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44873</xdr:rowOff>
    </xdr:from>
    <xdr:to>
      <xdr:col>3</xdr:col>
      <xdr:colOff>330200</xdr:colOff>
      <xdr:row>64</xdr:row>
      <xdr:rowOff>146473</xdr:rowOff>
    </xdr:to>
    <xdr:sp macro="" textlink="">
      <xdr:nvSpPr>
        <xdr:cNvPr id="155" name="円/楕円 154"/>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131250</xdr:rowOff>
    </xdr:from>
    <xdr:ext cx="762000" cy="259045"/>
    <xdr:sp macro="" textlink="">
      <xdr:nvSpPr>
        <xdr:cNvPr id="156" name="テキスト ボックス 155"/>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57" name="円/楕円 156"/>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58" name="テキスト ボックス 157"/>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6,114</a:t>
          </a:r>
          <a:r>
            <a:rPr kumimoji="1" lang="ja-JP" altLang="en-US" sz="1300">
              <a:latin typeface="ＭＳ Ｐゴシック"/>
            </a:rPr>
            <a:t>円増の</a:t>
          </a:r>
          <a:r>
            <a:rPr kumimoji="1" lang="en-US" altLang="ja-JP" sz="1300">
              <a:latin typeface="ＭＳ Ｐゴシック"/>
            </a:rPr>
            <a:t>122,443</a:t>
          </a:r>
          <a:r>
            <a:rPr kumimoji="1" lang="ja-JP" altLang="en-US" sz="1300">
              <a:latin typeface="ＭＳ Ｐゴシック"/>
            </a:rPr>
            <a:t>円で，類似団体平均値を上回っている。</a:t>
          </a:r>
        </a:p>
        <a:p>
          <a:r>
            <a:rPr kumimoji="1" lang="ja-JP" altLang="en-US" sz="1300">
              <a:latin typeface="ＭＳ Ｐゴシック"/>
            </a:rPr>
            <a:t>　これは，人件費が類似団体平均を上回っていることが主な要因であると考える。</a:t>
          </a:r>
        </a:p>
        <a:p>
          <a:r>
            <a:rPr kumimoji="1" lang="ja-JP" altLang="en-US" sz="1300">
              <a:latin typeface="ＭＳ Ｐゴシック"/>
            </a:rPr>
            <a:t>　今後とも定員の適正化に努め，職員人件費の縮減に努めていく。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147837</xdr:rowOff>
    </xdr:from>
    <xdr:to>
      <xdr:col>7</xdr:col>
      <xdr:colOff>152400</xdr:colOff>
      <xdr:row>85</xdr:row>
      <xdr:rowOff>68594</xdr:rowOff>
    </xdr:to>
    <xdr:cxnSp macro="">
      <xdr:nvCxnSpPr>
        <xdr:cNvPr id="197" name="直線コネクタ 196"/>
        <xdr:cNvCxnSpPr/>
      </xdr:nvCxnSpPr>
      <xdr:spPr>
        <a:xfrm>
          <a:off x="4114800" y="14549637"/>
          <a:ext cx="838200" cy="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8"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147837</xdr:rowOff>
    </xdr:from>
    <xdr:to>
      <xdr:col>6</xdr:col>
      <xdr:colOff>0</xdr:colOff>
      <xdr:row>84</xdr:row>
      <xdr:rowOff>160384</xdr:rowOff>
    </xdr:to>
    <xdr:cxnSp macro="">
      <xdr:nvCxnSpPr>
        <xdr:cNvPr id="200" name="直線コネクタ 199"/>
        <xdr:cNvCxnSpPr/>
      </xdr:nvCxnSpPr>
      <xdr:spPr>
        <a:xfrm flipV="1">
          <a:off x="3225800" y="14549637"/>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160384</xdr:rowOff>
    </xdr:from>
    <xdr:to>
      <xdr:col>4</xdr:col>
      <xdr:colOff>482600</xdr:colOff>
      <xdr:row>85</xdr:row>
      <xdr:rowOff>32927</xdr:rowOff>
    </xdr:to>
    <xdr:cxnSp macro="">
      <xdr:nvCxnSpPr>
        <xdr:cNvPr id="203" name="直線コネクタ 202"/>
        <xdr:cNvCxnSpPr/>
      </xdr:nvCxnSpPr>
      <xdr:spPr>
        <a:xfrm flipV="1">
          <a:off x="2336800" y="14562184"/>
          <a:ext cx="8890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28990</xdr:rowOff>
    </xdr:from>
    <xdr:to>
      <xdr:col>3</xdr:col>
      <xdr:colOff>279400</xdr:colOff>
      <xdr:row>85</xdr:row>
      <xdr:rowOff>32927</xdr:rowOff>
    </xdr:to>
    <xdr:cxnSp macro="">
      <xdr:nvCxnSpPr>
        <xdr:cNvPr id="206" name="直線コネクタ 205"/>
        <xdr:cNvCxnSpPr/>
      </xdr:nvCxnSpPr>
      <xdr:spPr>
        <a:xfrm>
          <a:off x="1447800" y="14602240"/>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17794</xdr:rowOff>
    </xdr:from>
    <xdr:to>
      <xdr:col>7</xdr:col>
      <xdr:colOff>203200</xdr:colOff>
      <xdr:row>85</xdr:row>
      <xdr:rowOff>119394</xdr:rowOff>
    </xdr:to>
    <xdr:sp macro="" textlink="">
      <xdr:nvSpPr>
        <xdr:cNvPr id="216" name="円/楕円 215"/>
        <xdr:cNvSpPr/>
      </xdr:nvSpPr>
      <xdr:spPr>
        <a:xfrm>
          <a:off x="4902200" y="145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161321</xdr:rowOff>
    </xdr:from>
    <xdr:ext cx="762000" cy="259045"/>
    <xdr:sp macro="" textlink="">
      <xdr:nvSpPr>
        <xdr:cNvPr id="217" name="人件費・物件費等の状況該当値テキスト"/>
        <xdr:cNvSpPr txBox="1"/>
      </xdr:nvSpPr>
      <xdr:spPr>
        <a:xfrm>
          <a:off x="5041900" y="1456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122,443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97037</xdr:rowOff>
    </xdr:from>
    <xdr:to>
      <xdr:col>6</xdr:col>
      <xdr:colOff>50800</xdr:colOff>
      <xdr:row>85</xdr:row>
      <xdr:rowOff>27187</xdr:rowOff>
    </xdr:to>
    <xdr:sp macro="" textlink="">
      <xdr:nvSpPr>
        <xdr:cNvPr id="218" name="円/楕円 217"/>
        <xdr:cNvSpPr/>
      </xdr:nvSpPr>
      <xdr:spPr>
        <a:xfrm>
          <a:off x="4064000" y="144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11964</xdr:rowOff>
    </xdr:from>
    <xdr:ext cx="736600" cy="259045"/>
    <xdr:sp macro="" textlink="">
      <xdr:nvSpPr>
        <xdr:cNvPr id="219" name="テキスト ボックス 218"/>
        <xdr:cNvSpPr txBox="1"/>
      </xdr:nvSpPr>
      <xdr:spPr>
        <a:xfrm>
          <a:off x="3733800" y="14585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116,329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109584</xdr:rowOff>
    </xdr:from>
    <xdr:to>
      <xdr:col>4</xdr:col>
      <xdr:colOff>533400</xdr:colOff>
      <xdr:row>85</xdr:row>
      <xdr:rowOff>39734</xdr:rowOff>
    </xdr:to>
    <xdr:sp macro="" textlink="">
      <xdr:nvSpPr>
        <xdr:cNvPr id="220" name="円/楕円 219"/>
        <xdr:cNvSpPr/>
      </xdr:nvSpPr>
      <xdr:spPr>
        <a:xfrm>
          <a:off x="3175000" y="145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24511</xdr:rowOff>
    </xdr:from>
    <xdr:ext cx="762000" cy="259045"/>
    <xdr:sp macro="" textlink="">
      <xdr:nvSpPr>
        <xdr:cNvPr id="221" name="テキスト ボックス 220"/>
        <xdr:cNvSpPr txBox="1"/>
      </xdr:nvSpPr>
      <xdr:spPr>
        <a:xfrm>
          <a:off x="2844800" y="1459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117,161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153577</xdr:rowOff>
    </xdr:from>
    <xdr:to>
      <xdr:col>3</xdr:col>
      <xdr:colOff>330200</xdr:colOff>
      <xdr:row>85</xdr:row>
      <xdr:rowOff>83727</xdr:rowOff>
    </xdr:to>
    <xdr:sp macro="" textlink="">
      <xdr:nvSpPr>
        <xdr:cNvPr id="222" name="円/楕円 221"/>
        <xdr:cNvSpPr/>
      </xdr:nvSpPr>
      <xdr:spPr>
        <a:xfrm>
          <a:off x="2286000" y="14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68504</xdr:rowOff>
    </xdr:from>
    <xdr:ext cx="762000" cy="259045"/>
    <xdr:sp macro="" textlink="">
      <xdr:nvSpPr>
        <xdr:cNvPr id="223" name="テキスト ボックス 222"/>
        <xdr:cNvSpPr txBox="1"/>
      </xdr:nvSpPr>
      <xdr:spPr>
        <a:xfrm>
          <a:off x="1955800" y="14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149640</xdr:rowOff>
    </xdr:from>
    <xdr:to>
      <xdr:col>2</xdr:col>
      <xdr:colOff>127000</xdr:colOff>
      <xdr:row>85</xdr:row>
      <xdr:rowOff>79790</xdr:rowOff>
    </xdr:to>
    <xdr:sp macro="" textlink="">
      <xdr:nvSpPr>
        <xdr:cNvPr id="224" name="円/楕円 223"/>
        <xdr:cNvSpPr/>
      </xdr:nvSpPr>
      <xdr:spPr>
        <a:xfrm>
          <a:off x="1397000" y="145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64567</xdr:rowOff>
    </xdr:from>
    <xdr:ext cx="762000" cy="259045"/>
    <xdr:sp macro="" textlink="">
      <xdr:nvSpPr>
        <xdr:cNvPr id="225" name="テキスト ボックス 224"/>
        <xdr:cNvSpPr txBox="1"/>
      </xdr:nvSpPr>
      <xdr:spPr>
        <a:xfrm>
          <a:off x="1066800" y="146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日現在のラスパイレス指数は前年と同数値となっており，類似団体の中では中位に位置している。</a:t>
          </a:r>
        </a:p>
        <a:p>
          <a:r>
            <a:rPr kumimoji="1" lang="ja-JP" altLang="en-US" sz="1300">
              <a:latin typeface="ＭＳ Ｐゴシック"/>
            </a:rPr>
            <a:t>　しかしながら，ラスパイレス指数は</a:t>
          </a:r>
          <a:r>
            <a:rPr kumimoji="1" lang="en-US" altLang="ja-JP" sz="1300">
              <a:latin typeface="ＭＳ Ｐゴシック"/>
            </a:rPr>
            <a:t>100</a:t>
          </a:r>
          <a:r>
            <a:rPr kumimoji="1" lang="ja-JP" altLang="en-US" sz="1300">
              <a:latin typeface="ＭＳ Ｐゴシック"/>
            </a:rPr>
            <a:t>を上回っており，今後も引き続き，指数の変動を注視しつつ，より適正な給与制度の確立に努めていく。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41427</xdr:rowOff>
    </xdr:to>
    <xdr:cxnSp macro="">
      <xdr:nvCxnSpPr>
        <xdr:cNvPr id="261" name="直線コネクタ 260"/>
        <xdr:cNvCxnSpPr/>
      </xdr:nvCxnSpPr>
      <xdr:spPr>
        <a:xfrm>
          <a:off x="16179800" y="14271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89</xdr:row>
      <xdr:rowOff>35379</xdr:rowOff>
    </xdr:to>
    <xdr:cxnSp macro="">
      <xdr:nvCxnSpPr>
        <xdr:cNvPr id="264" name="直線コネクタ 263"/>
        <xdr:cNvCxnSpPr/>
      </xdr:nvCxnSpPr>
      <xdr:spPr>
        <a:xfrm flipV="1">
          <a:off x="15290800" y="14271777"/>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6" name="テキスト ボックス 265"/>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45055</xdr:rowOff>
    </xdr:from>
    <xdr:to>
      <xdr:col>22</xdr:col>
      <xdr:colOff>203200</xdr:colOff>
      <xdr:row>89</xdr:row>
      <xdr:rowOff>35379</xdr:rowOff>
    </xdr:to>
    <xdr:cxnSp macro="">
      <xdr:nvCxnSpPr>
        <xdr:cNvPr id="267" name="直線コネクタ 266"/>
        <xdr:cNvCxnSpPr/>
      </xdr:nvCxnSpPr>
      <xdr:spPr>
        <a:xfrm>
          <a:off x="14401800" y="14961205"/>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143027</xdr:rowOff>
    </xdr:from>
    <xdr:to>
      <xdr:col>21</xdr:col>
      <xdr:colOff>0</xdr:colOff>
      <xdr:row>87</xdr:row>
      <xdr:rowOff>45055</xdr:rowOff>
    </xdr:to>
    <xdr:cxnSp macro="">
      <xdr:nvCxnSpPr>
        <xdr:cNvPr id="270" name="直線コネクタ 269"/>
        <xdr:cNvCxnSpPr/>
      </xdr:nvCxnSpPr>
      <xdr:spPr>
        <a:xfrm>
          <a:off x="13512800" y="14030477"/>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72" name="テキスト ボックス 271"/>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42532</xdr:rowOff>
    </xdr:from>
    <xdr:ext cx="762000" cy="259045"/>
    <xdr:sp macro="" textlink="">
      <xdr:nvSpPr>
        <xdr:cNvPr id="274" name="テキスト ボックス 273"/>
        <xdr:cNvSpPr txBox="1"/>
      </xdr:nvSpPr>
      <xdr:spPr>
        <a:xfrm>
          <a:off x="131318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80" name="円/楕円 279"/>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134154</xdr:rowOff>
    </xdr:from>
    <xdr:ext cx="762000" cy="259045"/>
    <xdr:sp macro="" textlink="">
      <xdr:nvSpPr>
        <xdr:cNvPr id="281" name="給与水準   （国との比較）該当値テキスト"/>
        <xdr:cNvSpPr txBox="1"/>
      </xdr:nvSpPr>
      <xdr:spPr>
        <a:xfrm>
          <a:off x="17106900" y="141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82" name="円/楕円 281"/>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83" name="テキスト ボックス 282"/>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84" name="円/楕円 283"/>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70956</xdr:rowOff>
    </xdr:from>
    <xdr:ext cx="762000" cy="259045"/>
    <xdr:sp macro="" textlink="">
      <xdr:nvSpPr>
        <xdr:cNvPr id="285" name="テキスト ボックス 284"/>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165705</xdr:rowOff>
    </xdr:from>
    <xdr:to>
      <xdr:col>21</xdr:col>
      <xdr:colOff>50800</xdr:colOff>
      <xdr:row>87</xdr:row>
      <xdr:rowOff>95855</xdr:rowOff>
    </xdr:to>
    <xdr:sp macro="" textlink="">
      <xdr:nvSpPr>
        <xdr:cNvPr id="286" name="円/楕円 285"/>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106032</xdr:rowOff>
    </xdr:from>
    <xdr:ext cx="762000" cy="259045"/>
    <xdr:sp macro="" textlink="">
      <xdr:nvSpPr>
        <xdr:cNvPr id="287" name="テキスト ボックス 286"/>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92227</xdr:rowOff>
    </xdr:from>
    <xdr:to>
      <xdr:col>19</xdr:col>
      <xdr:colOff>533400</xdr:colOff>
      <xdr:row>82</xdr:row>
      <xdr:rowOff>22377</xdr:rowOff>
    </xdr:to>
    <xdr:sp macro="" textlink="">
      <xdr:nvSpPr>
        <xdr:cNvPr id="288" name="円/楕円 287"/>
        <xdr:cNvSpPr/>
      </xdr:nvSpPr>
      <xdr:spPr>
        <a:xfrm>
          <a:off x="13462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32554</xdr:rowOff>
    </xdr:from>
    <xdr:ext cx="762000" cy="259045"/>
    <xdr:sp macro="" textlink="">
      <xdr:nvSpPr>
        <xdr:cNvPr id="289" name="テキスト ボックス 288"/>
        <xdr:cNvSpPr txBox="1"/>
      </xdr:nvSpPr>
      <xdr:spPr>
        <a:xfrm>
          <a:off x="13131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前年度と比較して</a:t>
          </a:r>
          <a:r>
            <a:rPr kumimoji="1" lang="en-US" altLang="ja-JP" sz="1150">
              <a:latin typeface="ＭＳ Ｐゴシック"/>
            </a:rPr>
            <a:t>0.12</a:t>
          </a:r>
          <a:r>
            <a:rPr kumimoji="1" lang="ja-JP" altLang="en-US" sz="1150">
              <a:latin typeface="ＭＳ Ｐゴシック"/>
            </a:rPr>
            <a:t>ポイント減の</a:t>
          </a:r>
          <a:r>
            <a:rPr kumimoji="1" lang="en-US" altLang="ja-JP" sz="1150">
              <a:latin typeface="ＭＳ Ｐゴシック"/>
            </a:rPr>
            <a:t>7.54</a:t>
          </a:r>
          <a:r>
            <a:rPr kumimoji="1" lang="ja-JP" altLang="en-US" sz="1150">
              <a:latin typeface="ＭＳ Ｐゴシック"/>
            </a:rPr>
            <a:t>人であるが，依然として類似団体平均値を上回っている。これは，保健所設置市であることなどがその要因となっている。</a:t>
          </a:r>
        </a:p>
        <a:p>
          <a:r>
            <a:rPr kumimoji="1" lang="ja-JP" altLang="en-US" sz="1150">
              <a:latin typeface="ＭＳ Ｐゴシック"/>
            </a:rPr>
            <a:t>　平成</a:t>
          </a:r>
          <a:r>
            <a:rPr kumimoji="1" lang="en-US" altLang="ja-JP" sz="1150">
              <a:latin typeface="ＭＳ Ｐゴシック"/>
            </a:rPr>
            <a:t>25</a:t>
          </a:r>
          <a:r>
            <a:rPr kumimoji="1" lang="ja-JP" altLang="en-US" sz="1150">
              <a:latin typeface="ＭＳ Ｐゴシック"/>
            </a:rPr>
            <a:t>年３月に，平成</a:t>
          </a:r>
          <a:r>
            <a:rPr kumimoji="1" lang="en-US" altLang="ja-JP" sz="1150">
              <a:latin typeface="ＭＳ Ｐゴシック"/>
            </a:rPr>
            <a:t>30</a:t>
          </a:r>
          <a:r>
            <a:rPr kumimoji="1" lang="ja-JP" altLang="en-US" sz="1150">
              <a:latin typeface="ＭＳ Ｐゴシック"/>
            </a:rPr>
            <a:t>年度当初の総職員数（上下水道局を除く）を</a:t>
          </a:r>
          <a:r>
            <a:rPr kumimoji="1" lang="en-US" altLang="ja-JP" sz="1150">
              <a:latin typeface="ＭＳ Ｐゴシック"/>
            </a:rPr>
            <a:t>1,690</a:t>
          </a:r>
          <a:r>
            <a:rPr kumimoji="1" lang="ja-JP" altLang="en-US" sz="1150">
              <a:latin typeface="ＭＳ Ｐゴシック"/>
            </a:rPr>
            <a:t>人体制（平成</a:t>
          </a:r>
          <a:r>
            <a:rPr kumimoji="1" lang="en-US" altLang="ja-JP" sz="1150">
              <a:latin typeface="ＭＳ Ｐゴシック"/>
            </a:rPr>
            <a:t>24</a:t>
          </a:r>
          <a:r>
            <a:rPr kumimoji="1" lang="ja-JP" altLang="en-US" sz="1150">
              <a:latin typeface="ＭＳ Ｐゴシック"/>
            </a:rPr>
            <a:t>年度比較▲</a:t>
          </a:r>
          <a:r>
            <a:rPr kumimoji="1" lang="en-US" altLang="ja-JP" sz="1150">
              <a:latin typeface="ＭＳ Ｐゴシック"/>
            </a:rPr>
            <a:t>439</a:t>
          </a:r>
          <a:r>
            <a:rPr kumimoji="1" lang="ja-JP" altLang="en-US" sz="1150">
              <a:latin typeface="ＭＳ Ｐゴシック"/>
            </a:rPr>
            <a:t>人）とする「呉市職員体制再構築計画を策定し，この着実な実現のため，事務事業等のアウトソーシング，公共施設再配置などの事務の効率化に取り組んでいる。また，平成</a:t>
          </a:r>
          <a:r>
            <a:rPr kumimoji="1" lang="en-US" altLang="ja-JP" sz="1150">
              <a:latin typeface="ＭＳ Ｐゴシック"/>
            </a:rPr>
            <a:t>28</a:t>
          </a:r>
          <a:r>
            <a:rPr kumimoji="1" lang="ja-JP" altLang="en-US" sz="1150">
              <a:latin typeface="ＭＳ Ｐゴシック"/>
            </a:rPr>
            <a:t>年３月には，「呉市公共施設等総合管理計画」を策定し，合理的で効率的な資産経営の推進も図っていくこととしている。今後も，簡素で効率的な「小さな市役所」の実現に向け取り組んでいく。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9253</xdr:rowOff>
    </xdr:from>
    <xdr:to>
      <xdr:col>24</xdr:col>
      <xdr:colOff>558800</xdr:colOff>
      <xdr:row>65</xdr:row>
      <xdr:rowOff>50619</xdr:rowOff>
    </xdr:to>
    <xdr:cxnSp macro="">
      <xdr:nvCxnSpPr>
        <xdr:cNvPr id="326" name="直線コネクタ 325"/>
        <xdr:cNvCxnSpPr/>
      </xdr:nvCxnSpPr>
      <xdr:spPr>
        <a:xfrm flipV="1">
          <a:off x="16179800" y="1115350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7"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50619</xdr:rowOff>
    </xdr:from>
    <xdr:to>
      <xdr:col>23</xdr:col>
      <xdr:colOff>406400</xdr:colOff>
      <xdr:row>65</xdr:row>
      <xdr:rowOff>129903</xdr:rowOff>
    </xdr:to>
    <xdr:cxnSp macro="">
      <xdr:nvCxnSpPr>
        <xdr:cNvPr id="329" name="直線コネクタ 328"/>
        <xdr:cNvCxnSpPr/>
      </xdr:nvCxnSpPr>
      <xdr:spPr>
        <a:xfrm flipV="1">
          <a:off x="15290800" y="1119486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31" name="テキスト ボックス 330"/>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129903</xdr:rowOff>
    </xdr:from>
    <xdr:to>
      <xdr:col>22</xdr:col>
      <xdr:colOff>203200</xdr:colOff>
      <xdr:row>66</xdr:row>
      <xdr:rowOff>10160</xdr:rowOff>
    </xdr:to>
    <xdr:cxnSp macro="">
      <xdr:nvCxnSpPr>
        <xdr:cNvPr id="332" name="直線コネクタ 331"/>
        <xdr:cNvCxnSpPr/>
      </xdr:nvCxnSpPr>
      <xdr:spPr>
        <a:xfrm flipV="1">
          <a:off x="14401800" y="1127415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4" name="テキスト ボックス 333"/>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10160</xdr:rowOff>
    </xdr:from>
    <xdr:to>
      <xdr:col>21</xdr:col>
      <xdr:colOff>0</xdr:colOff>
      <xdr:row>66</xdr:row>
      <xdr:rowOff>37737</xdr:rowOff>
    </xdr:to>
    <xdr:cxnSp macro="">
      <xdr:nvCxnSpPr>
        <xdr:cNvPr id="335" name="直線コネクタ 334"/>
        <xdr:cNvCxnSpPr/>
      </xdr:nvCxnSpPr>
      <xdr:spPr>
        <a:xfrm flipV="1">
          <a:off x="13512800" y="113258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7" name="テキスト ボックス 336"/>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9" name="テキスト ボックス 338"/>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129903</xdr:rowOff>
    </xdr:from>
    <xdr:to>
      <xdr:col>24</xdr:col>
      <xdr:colOff>609600</xdr:colOff>
      <xdr:row>65</xdr:row>
      <xdr:rowOff>60053</xdr:rowOff>
    </xdr:to>
    <xdr:sp macro="" textlink="">
      <xdr:nvSpPr>
        <xdr:cNvPr id="345" name="円/楕円 344"/>
        <xdr:cNvSpPr/>
      </xdr:nvSpPr>
      <xdr:spPr>
        <a:xfrm>
          <a:off x="16967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101980</xdr:rowOff>
    </xdr:from>
    <xdr:ext cx="762000" cy="259045"/>
    <xdr:sp macro="" textlink="">
      <xdr:nvSpPr>
        <xdr:cNvPr id="346" name="定員管理の状況該当値テキスト"/>
        <xdr:cNvSpPr txBox="1"/>
      </xdr:nvSpPr>
      <xdr:spPr>
        <a:xfrm>
          <a:off x="17106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171269</xdr:rowOff>
    </xdr:from>
    <xdr:to>
      <xdr:col>23</xdr:col>
      <xdr:colOff>457200</xdr:colOff>
      <xdr:row>65</xdr:row>
      <xdr:rowOff>101419</xdr:rowOff>
    </xdr:to>
    <xdr:sp macro="" textlink="">
      <xdr:nvSpPr>
        <xdr:cNvPr id="347" name="円/楕円 346"/>
        <xdr:cNvSpPr/>
      </xdr:nvSpPr>
      <xdr:spPr>
        <a:xfrm>
          <a:off x="16129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86196</xdr:rowOff>
    </xdr:from>
    <xdr:ext cx="736600" cy="259045"/>
    <xdr:sp macro="" textlink="">
      <xdr:nvSpPr>
        <xdr:cNvPr id="348" name="テキスト ボックス 347"/>
        <xdr:cNvSpPr txBox="1"/>
      </xdr:nvSpPr>
      <xdr:spPr>
        <a:xfrm>
          <a:off x="15798800" y="1123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79103</xdr:rowOff>
    </xdr:from>
    <xdr:to>
      <xdr:col>22</xdr:col>
      <xdr:colOff>254000</xdr:colOff>
      <xdr:row>66</xdr:row>
      <xdr:rowOff>9253</xdr:rowOff>
    </xdr:to>
    <xdr:sp macro="" textlink="">
      <xdr:nvSpPr>
        <xdr:cNvPr id="349" name="円/楕円 348"/>
        <xdr:cNvSpPr/>
      </xdr:nvSpPr>
      <xdr:spPr>
        <a:xfrm>
          <a:off x="15240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165480</xdr:rowOff>
    </xdr:from>
    <xdr:ext cx="762000" cy="259045"/>
    <xdr:sp macro="" textlink="">
      <xdr:nvSpPr>
        <xdr:cNvPr id="350" name="テキスト ボックス 349"/>
        <xdr:cNvSpPr txBox="1"/>
      </xdr:nvSpPr>
      <xdr:spPr>
        <a:xfrm>
          <a:off x="14909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130810</xdr:rowOff>
    </xdr:from>
    <xdr:to>
      <xdr:col>21</xdr:col>
      <xdr:colOff>50800</xdr:colOff>
      <xdr:row>66</xdr:row>
      <xdr:rowOff>60960</xdr:rowOff>
    </xdr:to>
    <xdr:sp macro="" textlink="">
      <xdr:nvSpPr>
        <xdr:cNvPr id="351" name="円/楕円 350"/>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45737</xdr:rowOff>
    </xdr:from>
    <xdr:ext cx="762000" cy="259045"/>
    <xdr:sp macro="" textlink="">
      <xdr:nvSpPr>
        <xdr:cNvPr id="352" name="テキスト ボックス 351"/>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158387</xdr:rowOff>
    </xdr:from>
    <xdr:to>
      <xdr:col>19</xdr:col>
      <xdr:colOff>533400</xdr:colOff>
      <xdr:row>66</xdr:row>
      <xdr:rowOff>88537</xdr:rowOff>
    </xdr:to>
    <xdr:sp macro="" textlink="">
      <xdr:nvSpPr>
        <xdr:cNvPr id="353" name="円/楕円 352"/>
        <xdr:cNvSpPr/>
      </xdr:nvSpPr>
      <xdr:spPr>
        <a:xfrm>
          <a:off x="13462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73314</xdr:rowOff>
    </xdr:from>
    <xdr:ext cx="762000" cy="259045"/>
    <xdr:sp macro="" textlink="">
      <xdr:nvSpPr>
        <xdr:cNvPr id="354" name="テキスト ボックス 353"/>
        <xdr:cNvSpPr txBox="1"/>
      </xdr:nvSpPr>
      <xdr:spPr>
        <a:xfrm>
          <a:off x="13131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ポイント減の</a:t>
          </a:r>
          <a:r>
            <a:rPr kumimoji="1" lang="en-US" altLang="ja-JP" sz="1300">
              <a:latin typeface="ＭＳ Ｐゴシック"/>
            </a:rPr>
            <a:t>12.2</a:t>
          </a:r>
          <a:r>
            <a:rPr kumimoji="1" lang="ja-JP" altLang="en-US" sz="1300">
              <a:latin typeface="ＭＳ Ｐゴシック"/>
            </a:rPr>
            <a:t>％となっているが，過去に借り入れた市債の償還金が高額であるため，依然として類似団体平均値を上回っている。</a:t>
          </a:r>
        </a:p>
        <a:p>
          <a:r>
            <a:rPr kumimoji="1" lang="ja-JP" altLang="en-US" sz="1300">
              <a:latin typeface="ＭＳ Ｐゴシック"/>
            </a:rPr>
            <a:t>　今後とも，市債を活用して実施する投資的事業については，後年の財政負担を考慮し，財政措置の高い有利な市債を活用するなど計画的な実施に努める。</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108131</xdr:rowOff>
    </xdr:from>
    <xdr:to>
      <xdr:col>24</xdr:col>
      <xdr:colOff>558800</xdr:colOff>
      <xdr:row>42</xdr:row>
      <xdr:rowOff>142603</xdr:rowOff>
    </xdr:to>
    <xdr:cxnSp macro="">
      <xdr:nvCxnSpPr>
        <xdr:cNvPr id="389" name="直線コネクタ 388"/>
        <xdr:cNvCxnSpPr/>
      </xdr:nvCxnSpPr>
      <xdr:spPr>
        <a:xfrm flipV="1">
          <a:off x="16179800" y="730903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90"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135709</xdr:rowOff>
    </xdr:from>
    <xdr:to>
      <xdr:col>23</xdr:col>
      <xdr:colOff>406400</xdr:colOff>
      <xdr:row>42</xdr:row>
      <xdr:rowOff>142603</xdr:rowOff>
    </xdr:to>
    <xdr:cxnSp macro="">
      <xdr:nvCxnSpPr>
        <xdr:cNvPr id="392" name="直線コネクタ 391"/>
        <xdr:cNvCxnSpPr/>
      </xdr:nvCxnSpPr>
      <xdr:spPr>
        <a:xfrm>
          <a:off x="15290800" y="73366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4" name="テキスト ボックス 39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135709</xdr:rowOff>
    </xdr:from>
    <xdr:to>
      <xdr:col>22</xdr:col>
      <xdr:colOff>203200</xdr:colOff>
      <xdr:row>42</xdr:row>
      <xdr:rowOff>163285</xdr:rowOff>
    </xdr:to>
    <xdr:cxnSp macro="">
      <xdr:nvCxnSpPr>
        <xdr:cNvPr id="395" name="直線コネクタ 394"/>
        <xdr:cNvCxnSpPr/>
      </xdr:nvCxnSpPr>
      <xdr:spPr>
        <a:xfrm flipV="1">
          <a:off x="14401800" y="73366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7" name="テキスト ボックス 396"/>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43</xdr:row>
      <xdr:rowOff>19413</xdr:rowOff>
    </xdr:to>
    <xdr:cxnSp macro="">
      <xdr:nvCxnSpPr>
        <xdr:cNvPr id="398" name="直線コネクタ 397"/>
        <xdr:cNvCxnSpPr/>
      </xdr:nvCxnSpPr>
      <xdr:spPr>
        <a:xfrm flipV="1">
          <a:off x="13512800" y="73641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400" name="テキスト ボックス 399"/>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2" name="テキスト ボックス 401"/>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57331</xdr:rowOff>
    </xdr:from>
    <xdr:to>
      <xdr:col>24</xdr:col>
      <xdr:colOff>609600</xdr:colOff>
      <xdr:row>42</xdr:row>
      <xdr:rowOff>158931</xdr:rowOff>
    </xdr:to>
    <xdr:sp macro="" textlink="">
      <xdr:nvSpPr>
        <xdr:cNvPr id="408" name="円/楕円 407"/>
        <xdr:cNvSpPr/>
      </xdr:nvSpPr>
      <xdr:spPr>
        <a:xfrm>
          <a:off x="169672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29408</xdr:rowOff>
    </xdr:from>
    <xdr:ext cx="762000" cy="259045"/>
    <xdr:sp macro="" textlink="">
      <xdr:nvSpPr>
        <xdr:cNvPr id="409" name="公債費負担の状況該当値テキスト"/>
        <xdr:cNvSpPr txBox="1"/>
      </xdr:nvSpPr>
      <xdr:spPr>
        <a:xfrm>
          <a:off x="17106900" y="723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91803</xdr:rowOff>
    </xdr:from>
    <xdr:to>
      <xdr:col>23</xdr:col>
      <xdr:colOff>457200</xdr:colOff>
      <xdr:row>43</xdr:row>
      <xdr:rowOff>21953</xdr:rowOff>
    </xdr:to>
    <xdr:sp macro="" textlink="">
      <xdr:nvSpPr>
        <xdr:cNvPr id="410" name="円/楕円 409"/>
        <xdr:cNvSpPr/>
      </xdr:nvSpPr>
      <xdr:spPr>
        <a:xfrm>
          <a:off x="16129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6730</xdr:rowOff>
    </xdr:from>
    <xdr:ext cx="736600" cy="259045"/>
    <xdr:sp macro="" textlink="">
      <xdr:nvSpPr>
        <xdr:cNvPr id="411" name="テキスト ボックス 410"/>
        <xdr:cNvSpPr txBox="1"/>
      </xdr:nvSpPr>
      <xdr:spPr>
        <a:xfrm>
          <a:off x="15798800" y="737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84909</xdr:rowOff>
    </xdr:from>
    <xdr:to>
      <xdr:col>22</xdr:col>
      <xdr:colOff>254000</xdr:colOff>
      <xdr:row>43</xdr:row>
      <xdr:rowOff>15059</xdr:rowOff>
    </xdr:to>
    <xdr:sp macro="" textlink="">
      <xdr:nvSpPr>
        <xdr:cNvPr id="412" name="円/楕円 411"/>
        <xdr:cNvSpPr/>
      </xdr:nvSpPr>
      <xdr:spPr>
        <a:xfrm>
          <a:off x="15240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171286</xdr:rowOff>
    </xdr:from>
    <xdr:ext cx="762000" cy="259045"/>
    <xdr:sp macro="" textlink="">
      <xdr:nvSpPr>
        <xdr:cNvPr id="413" name="テキスト ボックス 412"/>
        <xdr:cNvSpPr txBox="1"/>
      </xdr:nvSpPr>
      <xdr:spPr>
        <a:xfrm>
          <a:off x="14909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14" name="円/楕円 413"/>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27412</xdr:rowOff>
    </xdr:from>
    <xdr:ext cx="762000" cy="259045"/>
    <xdr:sp macro="" textlink="">
      <xdr:nvSpPr>
        <xdr:cNvPr id="415" name="テキスト ボックス 414"/>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140063</xdr:rowOff>
    </xdr:from>
    <xdr:to>
      <xdr:col>19</xdr:col>
      <xdr:colOff>533400</xdr:colOff>
      <xdr:row>43</xdr:row>
      <xdr:rowOff>70213</xdr:rowOff>
    </xdr:to>
    <xdr:sp macro="" textlink="">
      <xdr:nvSpPr>
        <xdr:cNvPr id="416" name="円/楕円 415"/>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54990</xdr:rowOff>
    </xdr:from>
    <xdr:ext cx="762000" cy="259045"/>
    <xdr:sp macro="" textlink="">
      <xdr:nvSpPr>
        <xdr:cNvPr id="417" name="テキスト ボックス 416"/>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一般会計等に係る債務負担行為に基づく支出予定額や退職手当負担見込額等が減少したことから，前年度と比較して</a:t>
          </a:r>
          <a:r>
            <a:rPr kumimoji="1" lang="en-US" altLang="ja-JP" sz="1300">
              <a:latin typeface="ＭＳ Ｐゴシック"/>
            </a:rPr>
            <a:t>8.1</a:t>
          </a:r>
          <a:r>
            <a:rPr kumimoji="1" lang="ja-JP" altLang="en-US" sz="1300">
              <a:latin typeface="ＭＳ Ｐゴシック"/>
            </a:rPr>
            <a:t>ポイント改善した。</a:t>
          </a:r>
        </a:p>
        <a:p>
          <a:r>
            <a:rPr kumimoji="1" lang="ja-JP" altLang="en-US" sz="1300">
              <a:latin typeface="ＭＳ Ｐゴシック"/>
            </a:rPr>
            <a:t>　今後とも財政措置の高い有利な起債の計画的な活用や財政状況に応じた繰上償還の実施等により将来負担額の軽減に努める。</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95310</xdr:rowOff>
    </xdr:from>
    <xdr:to>
      <xdr:col>24</xdr:col>
      <xdr:colOff>558800</xdr:colOff>
      <xdr:row>21</xdr:row>
      <xdr:rowOff>16933</xdr:rowOff>
    </xdr:to>
    <xdr:cxnSp macro="">
      <xdr:nvCxnSpPr>
        <xdr:cNvPr id="453" name="直線コネクタ 452"/>
        <xdr:cNvCxnSpPr/>
      </xdr:nvCxnSpPr>
      <xdr:spPr>
        <a:xfrm flipV="1">
          <a:off x="16179800" y="352431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4"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16933</xdr:rowOff>
    </xdr:from>
    <xdr:to>
      <xdr:col>23</xdr:col>
      <xdr:colOff>406400</xdr:colOff>
      <xdr:row>22</xdr:row>
      <xdr:rowOff>1754</xdr:rowOff>
    </xdr:to>
    <xdr:cxnSp macro="">
      <xdr:nvCxnSpPr>
        <xdr:cNvPr id="456" name="直線コネクタ 455"/>
        <xdr:cNvCxnSpPr/>
      </xdr:nvCxnSpPr>
      <xdr:spPr>
        <a:xfrm flipV="1">
          <a:off x="15290800" y="3617383"/>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8" name="テキスト ボックス 457"/>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1754</xdr:rowOff>
    </xdr:from>
    <xdr:to>
      <xdr:col>22</xdr:col>
      <xdr:colOff>203200</xdr:colOff>
      <xdr:row>22</xdr:row>
      <xdr:rowOff>105168</xdr:rowOff>
    </xdr:to>
    <xdr:cxnSp macro="">
      <xdr:nvCxnSpPr>
        <xdr:cNvPr id="459" name="直線コネクタ 458"/>
        <xdr:cNvCxnSpPr/>
      </xdr:nvCxnSpPr>
      <xdr:spPr>
        <a:xfrm flipV="1">
          <a:off x="14401800" y="377365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61" name="テキスト ボックス 460"/>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105168</xdr:rowOff>
    </xdr:from>
    <xdr:to>
      <xdr:col>21</xdr:col>
      <xdr:colOff>0</xdr:colOff>
      <xdr:row>22</xdr:row>
      <xdr:rowOff>145385</xdr:rowOff>
    </xdr:to>
    <xdr:cxnSp macro="">
      <xdr:nvCxnSpPr>
        <xdr:cNvPr id="462" name="直線コネクタ 461"/>
        <xdr:cNvCxnSpPr/>
      </xdr:nvCxnSpPr>
      <xdr:spPr>
        <a:xfrm flipV="1">
          <a:off x="13512800" y="387706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4" name="テキスト ボックス 46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6" name="テキスト ボックス 46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44510</xdr:rowOff>
    </xdr:from>
    <xdr:to>
      <xdr:col>24</xdr:col>
      <xdr:colOff>609600</xdr:colOff>
      <xdr:row>20</xdr:row>
      <xdr:rowOff>146110</xdr:rowOff>
    </xdr:to>
    <xdr:sp macro="" textlink="">
      <xdr:nvSpPr>
        <xdr:cNvPr id="472" name="円/楕円 471"/>
        <xdr:cNvSpPr/>
      </xdr:nvSpPr>
      <xdr:spPr>
        <a:xfrm>
          <a:off x="16967200" y="34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16587</xdr:rowOff>
    </xdr:from>
    <xdr:ext cx="762000" cy="259045"/>
    <xdr:sp macro="" textlink="">
      <xdr:nvSpPr>
        <xdr:cNvPr id="473" name="将来負担の状況該当値テキスト"/>
        <xdr:cNvSpPr txBox="1"/>
      </xdr:nvSpPr>
      <xdr:spPr>
        <a:xfrm>
          <a:off x="17106900" y="344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137583</xdr:rowOff>
    </xdr:from>
    <xdr:to>
      <xdr:col>23</xdr:col>
      <xdr:colOff>457200</xdr:colOff>
      <xdr:row>21</xdr:row>
      <xdr:rowOff>67733</xdr:rowOff>
    </xdr:to>
    <xdr:sp macro="" textlink="">
      <xdr:nvSpPr>
        <xdr:cNvPr id="474" name="円/楕円 473"/>
        <xdr:cNvSpPr/>
      </xdr:nvSpPr>
      <xdr:spPr>
        <a:xfrm>
          <a:off x="16129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52510</xdr:rowOff>
    </xdr:from>
    <xdr:ext cx="736600" cy="259045"/>
    <xdr:sp macro="" textlink="">
      <xdr:nvSpPr>
        <xdr:cNvPr id="475" name="テキスト ボックス 474"/>
        <xdr:cNvSpPr txBox="1"/>
      </xdr:nvSpPr>
      <xdr:spPr>
        <a:xfrm>
          <a:off x="15798800" y="365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122404</xdr:rowOff>
    </xdr:from>
    <xdr:to>
      <xdr:col>22</xdr:col>
      <xdr:colOff>254000</xdr:colOff>
      <xdr:row>22</xdr:row>
      <xdr:rowOff>52554</xdr:rowOff>
    </xdr:to>
    <xdr:sp macro="" textlink="">
      <xdr:nvSpPr>
        <xdr:cNvPr id="476" name="円/楕円 475"/>
        <xdr:cNvSpPr/>
      </xdr:nvSpPr>
      <xdr:spPr>
        <a:xfrm>
          <a:off x="15240000" y="37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37331</xdr:rowOff>
    </xdr:from>
    <xdr:ext cx="762000" cy="259045"/>
    <xdr:sp macro="" textlink="">
      <xdr:nvSpPr>
        <xdr:cNvPr id="477" name="テキスト ボックス 476"/>
        <xdr:cNvSpPr txBox="1"/>
      </xdr:nvSpPr>
      <xdr:spPr>
        <a:xfrm>
          <a:off x="14909800" y="38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54368</xdr:rowOff>
    </xdr:from>
    <xdr:to>
      <xdr:col>21</xdr:col>
      <xdr:colOff>50800</xdr:colOff>
      <xdr:row>22</xdr:row>
      <xdr:rowOff>155968</xdr:rowOff>
    </xdr:to>
    <xdr:sp macro="" textlink="">
      <xdr:nvSpPr>
        <xdr:cNvPr id="478" name="円/楕円 477"/>
        <xdr:cNvSpPr/>
      </xdr:nvSpPr>
      <xdr:spPr>
        <a:xfrm>
          <a:off x="14351000" y="38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140745</xdr:rowOff>
    </xdr:from>
    <xdr:ext cx="762000" cy="259045"/>
    <xdr:sp macro="" textlink="">
      <xdr:nvSpPr>
        <xdr:cNvPr id="479" name="テキスト ボックス 478"/>
        <xdr:cNvSpPr txBox="1"/>
      </xdr:nvSpPr>
      <xdr:spPr>
        <a:xfrm>
          <a:off x="14020800" y="39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94585</xdr:rowOff>
    </xdr:from>
    <xdr:to>
      <xdr:col>19</xdr:col>
      <xdr:colOff>533400</xdr:colOff>
      <xdr:row>23</xdr:row>
      <xdr:rowOff>24735</xdr:rowOff>
    </xdr:to>
    <xdr:sp macro="" textlink="">
      <xdr:nvSpPr>
        <xdr:cNvPr id="480" name="円/楕円 479"/>
        <xdr:cNvSpPr/>
      </xdr:nvSpPr>
      <xdr:spPr>
        <a:xfrm>
          <a:off x="13462000" y="38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9512</xdr:rowOff>
    </xdr:from>
    <xdr:ext cx="762000" cy="259045"/>
    <xdr:sp macro="" textlink="">
      <xdr:nvSpPr>
        <xdr:cNvPr id="481" name="テキスト ボックス 480"/>
        <xdr:cNvSpPr txBox="1"/>
      </xdr:nvSpPr>
      <xdr:spPr>
        <a:xfrm>
          <a:off x="13131800" y="395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235,624
232,915
352.80
107,653,644
106,004,757
1,436,802
58,371,633
130,282,391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105.4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29.3</a:t>
          </a:r>
          <a:r>
            <a:rPr kumimoji="1" lang="ja-JP" altLang="en-US" sz="1300">
              <a:latin typeface="ＭＳ Ｐゴシック"/>
            </a:rPr>
            <a:t>％で，類似団体平均値を上回っている。</a:t>
          </a:r>
        </a:p>
        <a:p>
          <a:r>
            <a:rPr kumimoji="1" lang="ja-JP" altLang="en-US" sz="1300">
              <a:latin typeface="ＭＳ Ｐゴシック"/>
            </a:rPr>
            <a:t>　これは，職員数が類似団体平均と比較して多いことが主な要因と考えられる。</a:t>
          </a:r>
        </a:p>
        <a:p>
          <a:r>
            <a:rPr kumimoji="1" lang="ja-JP" altLang="en-US" sz="1300">
              <a:latin typeface="ＭＳ Ｐゴシック"/>
            </a:rPr>
            <a:t>　今後とも呉市職員体制再構築計画をはじめとした各種計画に沿って定員の適正化に努め，職員人件費の縮減に努めていく。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129722</xdr:rowOff>
    </xdr:from>
    <xdr:to>
      <xdr:col>7</xdr:col>
      <xdr:colOff>15875</xdr:colOff>
      <xdr:row>39</xdr:row>
      <xdr:rowOff>140607</xdr:rowOff>
    </xdr:to>
    <xdr:cxnSp macro="">
      <xdr:nvCxnSpPr>
        <xdr:cNvPr id="66" name="直線コネクタ 65"/>
        <xdr:cNvCxnSpPr/>
      </xdr:nvCxnSpPr>
      <xdr:spPr>
        <a:xfrm>
          <a:off x="3987800" y="6816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129722</xdr:rowOff>
    </xdr:from>
    <xdr:to>
      <xdr:col>5</xdr:col>
      <xdr:colOff>549275</xdr:colOff>
      <xdr:row>40</xdr:row>
      <xdr:rowOff>121557</xdr:rowOff>
    </xdr:to>
    <xdr:cxnSp macro="">
      <xdr:nvCxnSpPr>
        <xdr:cNvPr id="69" name="直線コネクタ 68"/>
        <xdr:cNvCxnSpPr/>
      </xdr:nvCxnSpPr>
      <xdr:spPr>
        <a:xfrm flipV="1">
          <a:off x="3098800" y="6816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121557</xdr:rowOff>
    </xdr:from>
    <xdr:to>
      <xdr:col>4</xdr:col>
      <xdr:colOff>346075</xdr:colOff>
      <xdr:row>40</xdr:row>
      <xdr:rowOff>154215</xdr:rowOff>
    </xdr:to>
    <xdr:cxnSp macro="">
      <xdr:nvCxnSpPr>
        <xdr:cNvPr id="72" name="直線コネクタ 71"/>
        <xdr:cNvCxnSpPr/>
      </xdr:nvCxnSpPr>
      <xdr:spPr>
        <a:xfrm flipV="1">
          <a:off x="2209800" y="6979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91622</xdr:rowOff>
    </xdr:to>
    <xdr:cxnSp macro="">
      <xdr:nvCxnSpPr>
        <xdr:cNvPr id="75" name="直線コネクタ 74"/>
        <xdr:cNvCxnSpPr/>
      </xdr:nvCxnSpPr>
      <xdr:spPr>
        <a:xfrm flipV="1">
          <a:off x="1320800" y="7012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89807</xdr:rowOff>
    </xdr:from>
    <xdr:to>
      <xdr:col>7</xdr:col>
      <xdr:colOff>66675</xdr:colOff>
      <xdr:row>40</xdr:row>
      <xdr:rowOff>19957</xdr:rowOff>
    </xdr:to>
    <xdr:sp macro="" textlink="">
      <xdr:nvSpPr>
        <xdr:cNvPr id="85" name="円/楕円 84"/>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61884</xdr:rowOff>
    </xdr:from>
    <xdr:ext cx="762000" cy="259045"/>
    <xdr:sp macro="" textlink="">
      <xdr:nvSpPr>
        <xdr:cNvPr id="86"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7" name="円/楕円 86"/>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88" name="テキスト ボックス 87"/>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70757</xdr:rowOff>
    </xdr:from>
    <xdr:to>
      <xdr:col>4</xdr:col>
      <xdr:colOff>396875</xdr:colOff>
      <xdr:row>41</xdr:row>
      <xdr:rowOff>907</xdr:rowOff>
    </xdr:to>
    <xdr:sp macro="" textlink="">
      <xdr:nvSpPr>
        <xdr:cNvPr id="89" name="円/楕円 88"/>
        <xdr:cNvSpPr/>
      </xdr:nvSpPr>
      <xdr:spPr>
        <a:xfrm>
          <a:off x="3048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157134</xdr:rowOff>
    </xdr:from>
    <xdr:ext cx="762000" cy="259045"/>
    <xdr:sp macro="" textlink="">
      <xdr:nvSpPr>
        <xdr:cNvPr id="90" name="テキスト ボックス 89"/>
        <xdr:cNvSpPr txBox="1"/>
      </xdr:nvSpPr>
      <xdr:spPr>
        <a:xfrm>
          <a:off x="2717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1" name="円/楕円 90"/>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2" name="テキスト ボックス 91"/>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40822</xdr:rowOff>
    </xdr:from>
    <xdr:to>
      <xdr:col>1</xdr:col>
      <xdr:colOff>676275</xdr:colOff>
      <xdr:row>41</xdr:row>
      <xdr:rowOff>142422</xdr:rowOff>
    </xdr:to>
    <xdr:sp macro="" textlink="">
      <xdr:nvSpPr>
        <xdr:cNvPr id="93" name="円/楕円 92"/>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127199</xdr:rowOff>
    </xdr:from>
    <xdr:ext cx="762000" cy="259045"/>
    <xdr:sp macro="" textlink="">
      <xdr:nvSpPr>
        <xdr:cNvPr id="94" name="テキスト ボックス 93"/>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クリーンセンターくれの長期包括管理委託への移行などの要因により物件費の経常収支比率が前年度と比較して</a:t>
          </a:r>
          <a:r>
            <a:rPr kumimoji="1" lang="en-US" altLang="ja-JP" sz="1300">
              <a:latin typeface="ＭＳ Ｐゴシック"/>
            </a:rPr>
            <a:t>1.5</a:t>
          </a:r>
          <a:r>
            <a:rPr kumimoji="1" lang="ja-JP" altLang="en-US" sz="1300">
              <a:latin typeface="ＭＳ Ｐゴシック"/>
            </a:rPr>
            <a:t>ポイント増の</a:t>
          </a:r>
          <a:r>
            <a:rPr kumimoji="1" lang="en-US" altLang="ja-JP" sz="1300">
              <a:latin typeface="ＭＳ Ｐゴシック"/>
            </a:rPr>
            <a:t>12.3</a:t>
          </a:r>
          <a:r>
            <a:rPr kumimoji="1" lang="ja-JP" altLang="en-US" sz="1300">
              <a:latin typeface="ＭＳ Ｐゴシック"/>
            </a:rPr>
            <a:t>％となったが，類似団体平均値を大きく下回っている。</a:t>
          </a:r>
        </a:p>
        <a:p>
          <a:r>
            <a:rPr kumimoji="1" lang="ja-JP" altLang="en-US" sz="1300">
              <a:latin typeface="ＭＳ Ｐゴシック"/>
            </a:rPr>
            <a:t>　今後とも業務の民間委託化を推進するほか，公共施設等について合理的で効率的な資産経営の推進を図るとともに施設の維持管理・内部的管理経費など，物件費の抑制に努める。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15</xdr:row>
      <xdr:rowOff>69850</xdr:rowOff>
    </xdr:to>
    <xdr:cxnSp macro="">
      <xdr:nvCxnSpPr>
        <xdr:cNvPr id="127" name="直線コネクタ 126"/>
        <xdr:cNvCxnSpPr/>
      </xdr:nvCxnSpPr>
      <xdr:spPr>
        <a:xfrm>
          <a:off x="15671800" y="2451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50800</xdr:rowOff>
    </xdr:to>
    <xdr:cxnSp macro="">
      <xdr:nvCxnSpPr>
        <xdr:cNvPr id="130" name="直線コネクタ 129"/>
        <xdr:cNvCxnSpPr/>
      </xdr:nvCxnSpPr>
      <xdr:spPr>
        <a:xfrm>
          <a:off x="14782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158750</xdr:rowOff>
    </xdr:from>
    <xdr:to>
      <xdr:col>21</xdr:col>
      <xdr:colOff>361950</xdr:colOff>
      <xdr:row>14</xdr:row>
      <xdr:rowOff>12700</xdr:rowOff>
    </xdr:to>
    <xdr:cxnSp macro="">
      <xdr:nvCxnSpPr>
        <xdr:cNvPr id="133" name="直線コネクタ 132"/>
        <xdr:cNvCxnSpPr/>
      </xdr:nvCxnSpPr>
      <xdr:spPr>
        <a:xfrm>
          <a:off x="13893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158750</xdr:rowOff>
    </xdr:from>
    <xdr:to>
      <xdr:col>20</xdr:col>
      <xdr:colOff>158750</xdr:colOff>
      <xdr:row>14</xdr:row>
      <xdr:rowOff>0</xdr:rowOff>
    </xdr:to>
    <xdr:cxnSp macro="">
      <xdr:nvCxnSpPr>
        <xdr:cNvPr id="136" name="直線コネクタ 135"/>
        <xdr:cNvCxnSpPr/>
      </xdr:nvCxnSpPr>
      <xdr:spPr>
        <a:xfrm flipV="1">
          <a:off x="13004800" y="238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8" name="円/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50" name="円/楕円 149"/>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1" name="テキスト ボックス 150"/>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107950</xdr:rowOff>
    </xdr:from>
    <xdr:to>
      <xdr:col>20</xdr:col>
      <xdr:colOff>209550</xdr:colOff>
      <xdr:row>14</xdr:row>
      <xdr:rowOff>38100</xdr:rowOff>
    </xdr:to>
    <xdr:sp macro="" textlink="">
      <xdr:nvSpPr>
        <xdr:cNvPr id="152" name="円/楕円 151"/>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48277</xdr:rowOff>
    </xdr:from>
    <xdr:ext cx="762000" cy="259045"/>
    <xdr:sp macro="" textlink="">
      <xdr:nvSpPr>
        <xdr:cNvPr id="153" name="テキスト ボックス 152"/>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ポイント増の</a:t>
          </a:r>
          <a:r>
            <a:rPr kumimoji="1" lang="en-US" altLang="ja-JP" sz="1300">
              <a:latin typeface="ＭＳ Ｐゴシック"/>
            </a:rPr>
            <a:t>11.3</a:t>
          </a:r>
          <a:r>
            <a:rPr kumimoji="1" lang="ja-JP" altLang="en-US" sz="1300">
              <a:latin typeface="ＭＳ Ｐゴシック"/>
            </a:rPr>
            <a:t>％であるが，経常収支比率の類似団体平均値を下回っている状況である。</a:t>
          </a:r>
        </a:p>
        <a:p>
          <a:r>
            <a:rPr kumimoji="1" lang="ja-JP" altLang="en-US" sz="1300">
              <a:latin typeface="ＭＳ Ｐゴシック"/>
            </a:rPr>
            <a:t>　生活保護費についての伸びは鈍化しているものの，高齢化の進展により扶助費の上昇傾向が続いており，今後とも健全な財政運営の確保に努めていく。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152400</xdr:rowOff>
    </xdr:to>
    <xdr:cxnSp macro="">
      <xdr:nvCxnSpPr>
        <xdr:cNvPr id="188" name="直線コネクタ 187"/>
        <xdr:cNvCxnSpPr/>
      </xdr:nvCxnSpPr>
      <xdr:spPr>
        <a:xfrm>
          <a:off x="3987800" y="9690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91" name="直線コネクタ 190"/>
        <xdr:cNvCxnSpPr/>
      </xdr:nvCxnSpPr>
      <xdr:spPr>
        <a:xfrm>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50800</xdr:rowOff>
    </xdr:to>
    <xdr:cxnSp macro="">
      <xdr:nvCxnSpPr>
        <xdr:cNvPr id="194" name="直線コネクタ 193"/>
        <xdr:cNvCxnSpPr/>
      </xdr:nvCxnSpPr>
      <xdr:spPr>
        <a:xfrm>
          <a:off x="2209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165100</xdr:rowOff>
    </xdr:to>
    <xdr:cxnSp macro="">
      <xdr:nvCxnSpPr>
        <xdr:cNvPr id="197" name="直線コネクタ 196"/>
        <xdr:cNvCxnSpPr/>
      </xdr:nvCxnSpPr>
      <xdr:spPr>
        <a:xfrm flipV="1">
          <a:off x="1320800" y="9601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7" name="円/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8"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9" name="円/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1" name="円/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3" name="円/楕円 212"/>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4" name="テキスト ボックス 213"/>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5" name="円/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公営企業等への繰出金が増加したが，維持補修費が減少したことから前年度と同ポイントの</a:t>
          </a:r>
          <a:r>
            <a:rPr kumimoji="1" lang="en-US" altLang="ja-JP" sz="1300">
              <a:latin typeface="ＭＳ Ｐゴシック"/>
            </a:rPr>
            <a:t>13.5</a:t>
          </a:r>
          <a:r>
            <a:rPr kumimoji="1" lang="ja-JP" altLang="en-US" sz="1300">
              <a:latin typeface="ＭＳ Ｐゴシック"/>
            </a:rPr>
            <a:t>％となっており，類似団体平均値を下回っている。</a:t>
          </a:r>
        </a:p>
        <a:p>
          <a:r>
            <a:rPr kumimoji="1" lang="ja-JP" altLang="en-US" sz="1300">
              <a:latin typeface="ＭＳ Ｐゴシック"/>
            </a:rPr>
            <a:t>　今後とも公営企業等への繰出金については，独立採算の原則に沿った健全化を進め，普通会計の負担額の減少に努める。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50800</xdr:rowOff>
    </xdr:to>
    <xdr:cxnSp macro="">
      <xdr:nvCxnSpPr>
        <xdr:cNvPr id="249" name="直線コネクタ 248"/>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50800</xdr:rowOff>
    </xdr:to>
    <xdr:cxnSp macro="">
      <xdr:nvCxnSpPr>
        <xdr:cNvPr id="252" name="直線コネクタ 251"/>
        <xdr:cNvCxnSpPr/>
      </xdr:nvCxnSpPr>
      <xdr:spPr>
        <a:xfrm>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133350</xdr:rowOff>
    </xdr:from>
    <xdr:to>
      <xdr:col>21</xdr:col>
      <xdr:colOff>361950</xdr:colOff>
      <xdr:row>56</xdr:row>
      <xdr:rowOff>12700</xdr:rowOff>
    </xdr:to>
    <xdr:cxnSp macro="">
      <xdr:nvCxnSpPr>
        <xdr:cNvPr id="255" name="直線コネクタ 254"/>
        <xdr:cNvCxnSpPr/>
      </xdr:nvCxnSpPr>
      <xdr:spPr>
        <a:xfrm>
          <a:off x="13893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120650</xdr:rowOff>
    </xdr:from>
    <xdr:to>
      <xdr:col>20</xdr:col>
      <xdr:colOff>158750</xdr:colOff>
      <xdr:row>55</xdr:row>
      <xdr:rowOff>133350</xdr:rowOff>
    </xdr:to>
    <xdr:cxnSp macro="">
      <xdr:nvCxnSpPr>
        <xdr:cNvPr id="258" name="直線コネクタ 257"/>
        <xdr:cNvCxnSpPr/>
      </xdr:nvCxnSpPr>
      <xdr:spPr>
        <a:xfrm>
          <a:off x="13004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8" name="円/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86377</xdr:rowOff>
    </xdr:from>
    <xdr:ext cx="736600" cy="259045"/>
    <xdr:sp macro="" textlink="">
      <xdr:nvSpPr>
        <xdr:cNvPr id="271" name="テキスト ボックス 270"/>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2" name="円/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82550</xdr:rowOff>
    </xdr:from>
    <xdr:to>
      <xdr:col>20</xdr:col>
      <xdr:colOff>209550</xdr:colOff>
      <xdr:row>56</xdr:row>
      <xdr:rowOff>12700</xdr:rowOff>
    </xdr:to>
    <xdr:sp macro="" textlink="">
      <xdr:nvSpPr>
        <xdr:cNvPr id="274" name="円/楕円 273"/>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22877</xdr:rowOff>
    </xdr:from>
    <xdr:ext cx="762000" cy="259045"/>
    <xdr:sp macro="" textlink="">
      <xdr:nvSpPr>
        <xdr:cNvPr id="275" name="テキスト ボックス 274"/>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76" name="円/楕円 275"/>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77" name="テキスト ボックス 276"/>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ポイント減の</a:t>
          </a:r>
          <a:r>
            <a:rPr kumimoji="1" lang="en-US" altLang="ja-JP" sz="1300">
              <a:latin typeface="ＭＳ Ｐゴシック"/>
            </a:rPr>
            <a:t>5.9</a:t>
          </a:r>
          <a:r>
            <a:rPr kumimoji="1" lang="ja-JP" altLang="en-US" sz="1300">
              <a:latin typeface="ＭＳ Ｐゴシック"/>
            </a:rPr>
            <a:t>％で，類似団体平均値を下回っている。</a:t>
          </a:r>
        </a:p>
        <a:p>
          <a:r>
            <a:rPr kumimoji="1" lang="ja-JP" altLang="en-US" sz="1300">
              <a:latin typeface="ＭＳ Ｐゴシック"/>
            </a:rPr>
            <a:t>　今後とも負担金・補助金等の必要性を考慮しながら，補助費等の適正な執行に努め，抑制を図る。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35</xdr:row>
      <xdr:rowOff>107950</xdr:rowOff>
    </xdr:to>
    <xdr:cxnSp macro="">
      <xdr:nvCxnSpPr>
        <xdr:cNvPr id="309" name="直線コネクタ 308"/>
        <xdr:cNvCxnSpPr/>
      </xdr:nvCxnSpPr>
      <xdr:spPr>
        <a:xfrm flipV="1">
          <a:off x="15671800" y="610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107950</xdr:rowOff>
    </xdr:to>
    <xdr:cxnSp macro="">
      <xdr:nvCxnSpPr>
        <xdr:cNvPr id="312" name="直線コネクタ 311"/>
        <xdr:cNvCxnSpPr/>
      </xdr:nvCxnSpPr>
      <xdr:spPr>
        <a:xfrm>
          <a:off x="14782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123190</xdr:rowOff>
    </xdr:to>
    <xdr:cxnSp macro="">
      <xdr:nvCxnSpPr>
        <xdr:cNvPr id="315" name="直線コネクタ 314"/>
        <xdr:cNvCxnSpPr/>
      </xdr:nvCxnSpPr>
      <xdr:spPr>
        <a:xfrm flipV="1">
          <a:off x="13893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35</xdr:row>
      <xdr:rowOff>123190</xdr:rowOff>
    </xdr:to>
    <xdr:cxnSp macro="">
      <xdr:nvCxnSpPr>
        <xdr:cNvPr id="318" name="直線コネクタ 317"/>
        <xdr:cNvCxnSpPr/>
      </xdr:nvCxnSpPr>
      <xdr:spPr>
        <a:xfrm>
          <a:off x="13004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28" name="円/楕円 327"/>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66057</xdr:rowOff>
    </xdr:from>
    <xdr:ext cx="762000" cy="259045"/>
    <xdr:sp macro="" textlink="">
      <xdr:nvSpPr>
        <xdr:cNvPr id="329" name="補助費等該当値テキスト"/>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0" name="円/楕円 329"/>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1" name="テキスト ボックス 330"/>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2" name="円/楕円 331"/>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3" name="テキスト ボックス 332"/>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4" name="円/楕円 333"/>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35" name="テキスト ボックス 334"/>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6" name="円/楕円 335"/>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37" name="テキスト ボックス 336"/>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前年度と同ポイントの</a:t>
          </a:r>
          <a:r>
            <a:rPr kumimoji="1" lang="en-US" altLang="ja-JP" sz="1200">
              <a:latin typeface="ＭＳ Ｐゴシック"/>
            </a:rPr>
            <a:t>24.4</a:t>
          </a:r>
          <a:r>
            <a:rPr kumimoji="1" lang="ja-JP" altLang="en-US" sz="1200">
              <a:latin typeface="ＭＳ Ｐゴシック"/>
            </a:rPr>
            <a:t>％で，類似団体最大値にほぼ近い状況となっている。</a:t>
          </a:r>
        </a:p>
        <a:p>
          <a:r>
            <a:rPr kumimoji="1" lang="ja-JP" altLang="en-US" sz="1200">
              <a:latin typeface="ＭＳ Ｐゴシック"/>
            </a:rPr>
            <a:t>　これは，大型事業の集中や合併による地方債の引き継ぎなどにより市債元利償還金の歳出に占める割合が大きいことが原因と考えられる。</a:t>
          </a:r>
        </a:p>
        <a:p>
          <a:r>
            <a:rPr kumimoji="1" lang="ja-JP" altLang="en-US" sz="1200">
              <a:latin typeface="ＭＳ Ｐゴシック"/>
            </a:rPr>
            <a:t>　今後とも建設地方債の計画的活用により市債残高を抑制するとともに，市債を活用する場合は後年の財政負担を考慮し財政措置の高い有利な市債の活用を図る。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14987</xdr:rowOff>
    </xdr:from>
    <xdr:to>
      <xdr:col>7</xdr:col>
      <xdr:colOff>15875</xdr:colOff>
      <xdr:row>81</xdr:row>
      <xdr:rowOff>14987</xdr:rowOff>
    </xdr:to>
    <xdr:cxnSp macro="">
      <xdr:nvCxnSpPr>
        <xdr:cNvPr id="368" name="直線コネクタ 367"/>
        <xdr:cNvCxnSpPr/>
      </xdr:nvCxnSpPr>
      <xdr:spPr>
        <a:xfrm>
          <a:off x="3987800" y="13902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14987</xdr:rowOff>
    </xdr:from>
    <xdr:to>
      <xdr:col>5</xdr:col>
      <xdr:colOff>549275</xdr:colOff>
      <xdr:row>81</xdr:row>
      <xdr:rowOff>14987</xdr:rowOff>
    </xdr:to>
    <xdr:cxnSp macro="">
      <xdr:nvCxnSpPr>
        <xdr:cNvPr id="371" name="直線コネクタ 370"/>
        <xdr:cNvCxnSpPr/>
      </xdr:nvCxnSpPr>
      <xdr:spPr>
        <a:xfrm>
          <a:off x="3098800" y="1390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81</xdr:row>
      <xdr:rowOff>14987</xdr:rowOff>
    </xdr:to>
    <xdr:cxnSp macro="">
      <xdr:nvCxnSpPr>
        <xdr:cNvPr id="374" name="直線コネクタ 373"/>
        <xdr:cNvCxnSpPr/>
      </xdr:nvCxnSpPr>
      <xdr:spPr>
        <a:xfrm>
          <a:off x="2209800" y="137744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76708</xdr:rowOff>
    </xdr:to>
    <xdr:cxnSp macro="">
      <xdr:nvCxnSpPr>
        <xdr:cNvPr id="377" name="直線コネクタ 376"/>
        <xdr:cNvCxnSpPr/>
      </xdr:nvCxnSpPr>
      <xdr:spPr>
        <a:xfrm flipV="1">
          <a:off x="1320800" y="13774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135637</xdr:rowOff>
    </xdr:from>
    <xdr:to>
      <xdr:col>7</xdr:col>
      <xdr:colOff>66675</xdr:colOff>
      <xdr:row>81</xdr:row>
      <xdr:rowOff>65787</xdr:rowOff>
    </xdr:to>
    <xdr:sp macro="" textlink="">
      <xdr:nvSpPr>
        <xdr:cNvPr id="387" name="円/楕円 386"/>
        <xdr:cNvSpPr/>
      </xdr:nvSpPr>
      <xdr:spPr>
        <a:xfrm>
          <a:off x="47752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44214</xdr:rowOff>
    </xdr:from>
    <xdr:ext cx="762000" cy="259045"/>
    <xdr:sp macro="" textlink="">
      <xdr:nvSpPr>
        <xdr:cNvPr id="388" name="公債費該当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135637</xdr:rowOff>
    </xdr:from>
    <xdr:to>
      <xdr:col>5</xdr:col>
      <xdr:colOff>600075</xdr:colOff>
      <xdr:row>81</xdr:row>
      <xdr:rowOff>65787</xdr:rowOff>
    </xdr:to>
    <xdr:sp macro="" textlink="">
      <xdr:nvSpPr>
        <xdr:cNvPr id="389" name="円/楕円 388"/>
        <xdr:cNvSpPr/>
      </xdr:nvSpPr>
      <xdr:spPr>
        <a:xfrm>
          <a:off x="3937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50564</xdr:rowOff>
    </xdr:from>
    <xdr:ext cx="736600" cy="259045"/>
    <xdr:sp macro="" textlink="">
      <xdr:nvSpPr>
        <xdr:cNvPr id="390" name="テキスト ボックス 389"/>
        <xdr:cNvSpPr txBox="1"/>
      </xdr:nvSpPr>
      <xdr:spPr>
        <a:xfrm>
          <a:off x="3606800" y="1393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135637</xdr:rowOff>
    </xdr:from>
    <xdr:to>
      <xdr:col>4</xdr:col>
      <xdr:colOff>396875</xdr:colOff>
      <xdr:row>81</xdr:row>
      <xdr:rowOff>65787</xdr:rowOff>
    </xdr:to>
    <xdr:sp macro="" textlink="">
      <xdr:nvSpPr>
        <xdr:cNvPr id="391" name="円/楕円 390"/>
        <xdr:cNvSpPr/>
      </xdr:nvSpPr>
      <xdr:spPr>
        <a:xfrm>
          <a:off x="3048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50564</xdr:rowOff>
    </xdr:from>
    <xdr:ext cx="762000" cy="259045"/>
    <xdr:sp macro="" textlink="">
      <xdr:nvSpPr>
        <xdr:cNvPr id="392" name="テキスト ボックス 391"/>
        <xdr:cNvSpPr txBox="1"/>
      </xdr:nvSpPr>
      <xdr:spPr>
        <a:xfrm>
          <a:off x="2717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3" name="円/楕円 392"/>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4" name="テキスト ボックス 393"/>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25908</xdr:rowOff>
    </xdr:from>
    <xdr:to>
      <xdr:col>1</xdr:col>
      <xdr:colOff>676275</xdr:colOff>
      <xdr:row>80</xdr:row>
      <xdr:rowOff>127508</xdr:rowOff>
    </xdr:to>
    <xdr:sp macro="" textlink="">
      <xdr:nvSpPr>
        <xdr:cNvPr id="395" name="円/楕円 394"/>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112285</xdr:rowOff>
    </xdr:from>
    <xdr:ext cx="762000" cy="259045"/>
    <xdr:sp macro="" textlink="">
      <xdr:nvSpPr>
        <xdr:cNvPr id="396" name="テキスト ボックス 395"/>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2.0</a:t>
          </a:r>
          <a:r>
            <a:rPr kumimoji="1" lang="ja-JP" altLang="en-US" sz="1300">
              <a:latin typeface="ＭＳ Ｐゴシック"/>
            </a:rPr>
            <a:t>ポイント増の</a:t>
          </a:r>
          <a:r>
            <a:rPr kumimoji="1" lang="en-US" altLang="ja-JP" sz="1300">
              <a:latin typeface="ＭＳ Ｐゴシック"/>
            </a:rPr>
            <a:t>72.3</a:t>
          </a:r>
          <a:r>
            <a:rPr kumimoji="1" lang="ja-JP" altLang="en-US" sz="1300">
              <a:latin typeface="ＭＳ Ｐゴシック"/>
            </a:rPr>
            <a:t>％で，類似団体平均値を下回っている。</a:t>
          </a:r>
        </a:p>
        <a:p>
          <a:r>
            <a:rPr kumimoji="1" lang="ja-JP" altLang="en-US" sz="1300">
              <a:latin typeface="ＭＳ Ｐゴシック"/>
            </a:rPr>
            <a:t>　今後とも人件費をはじめとした経費の抑制に努め，簡素で効率的な「小さな市役所」の実現に向け取り組んでいく。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117856</xdr:rowOff>
    </xdr:to>
    <xdr:cxnSp macro="">
      <xdr:nvCxnSpPr>
        <xdr:cNvPr id="427" name="直線コネクタ 426"/>
        <xdr:cNvCxnSpPr/>
      </xdr:nvCxnSpPr>
      <xdr:spPr>
        <a:xfrm>
          <a:off x="15671800" y="130566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53848</xdr:rowOff>
    </xdr:to>
    <xdr:cxnSp macro="">
      <xdr:nvCxnSpPr>
        <xdr:cNvPr id="430" name="直線コネクタ 429"/>
        <xdr:cNvCxnSpPr/>
      </xdr:nvCxnSpPr>
      <xdr:spPr>
        <a:xfrm flipV="1">
          <a:off x="14782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53848</xdr:rowOff>
    </xdr:to>
    <xdr:cxnSp macro="">
      <xdr:nvCxnSpPr>
        <xdr:cNvPr id="433" name="直線コネクタ 432"/>
        <xdr:cNvCxnSpPr/>
      </xdr:nvCxnSpPr>
      <xdr:spPr>
        <a:xfrm>
          <a:off x="13893800" y="130611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136144</xdr:rowOff>
    </xdr:to>
    <xdr:cxnSp macro="">
      <xdr:nvCxnSpPr>
        <xdr:cNvPr id="436" name="直線コネクタ 435"/>
        <xdr:cNvCxnSpPr/>
      </xdr:nvCxnSpPr>
      <xdr:spPr>
        <a:xfrm flipV="1">
          <a:off x="13004800" y="130611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6" name="円/楕円 445"/>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47"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8" name="円/楕円 447"/>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49" name="テキスト ボックス 44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50" name="円/楕円 449"/>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51" name="テキスト ボックス 450"/>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151637</xdr:rowOff>
    </xdr:from>
    <xdr:to>
      <xdr:col>20</xdr:col>
      <xdr:colOff>209550</xdr:colOff>
      <xdr:row>76</xdr:row>
      <xdr:rowOff>81787</xdr:rowOff>
    </xdr:to>
    <xdr:sp macro="" textlink="">
      <xdr:nvSpPr>
        <xdr:cNvPr id="452" name="円/楕円 451"/>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53" name="テキスト ボックス 452"/>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54" name="円/楕円 453"/>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55" name="テキスト ボックス 45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71428</xdr:rowOff>
    </xdr:from>
    <xdr:to>
      <xdr:col>4</xdr:col>
      <xdr:colOff>1117600</xdr:colOff>
      <xdr:row>13</xdr:row>
      <xdr:rowOff>102387</xdr:rowOff>
    </xdr:to>
    <xdr:cxnSp macro="">
      <xdr:nvCxnSpPr>
        <xdr:cNvPr id="52" name="直線コネクタ 51"/>
        <xdr:cNvCxnSpPr/>
      </xdr:nvCxnSpPr>
      <xdr:spPr bwMode="auto">
        <a:xfrm flipV="1">
          <a:off x="5003800" y="2347903"/>
          <a:ext cx="647700" cy="3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45466</xdr:rowOff>
    </xdr:from>
    <xdr:to>
      <xdr:col>4</xdr:col>
      <xdr:colOff>469900</xdr:colOff>
      <xdr:row>13</xdr:row>
      <xdr:rowOff>102387</xdr:rowOff>
    </xdr:to>
    <xdr:cxnSp macro="">
      <xdr:nvCxnSpPr>
        <xdr:cNvPr id="55" name="直線コネクタ 54"/>
        <xdr:cNvCxnSpPr/>
      </xdr:nvCxnSpPr>
      <xdr:spPr bwMode="auto">
        <a:xfrm>
          <a:off x="4305300" y="2321941"/>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54643</xdr:rowOff>
    </xdr:from>
    <xdr:to>
      <xdr:col>3</xdr:col>
      <xdr:colOff>904875</xdr:colOff>
      <xdr:row>13</xdr:row>
      <xdr:rowOff>45466</xdr:rowOff>
    </xdr:to>
    <xdr:cxnSp macro="">
      <xdr:nvCxnSpPr>
        <xdr:cNvPr id="58" name="直線コネクタ 57"/>
        <xdr:cNvCxnSpPr/>
      </xdr:nvCxnSpPr>
      <xdr:spPr bwMode="auto">
        <a:xfrm>
          <a:off x="3606800" y="2159668"/>
          <a:ext cx="698500" cy="16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54643</xdr:rowOff>
    </xdr:from>
    <xdr:to>
      <xdr:col>3</xdr:col>
      <xdr:colOff>206375</xdr:colOff>
      <xdr:row>12</xdr:row>
      <xdr:rowOff>75086</xdr:rowOff>
    </xdr:to>
    <xdr:cxnSp macro="">
      <xdr:nvCxnSpPr>
        <xdr:cNvPr id="61" name="直線コネクタ 60"/>
        <xdr:cNvCxnSpPr/>
      </xdr:nvCxnSpPr>
      <xdr:spPr bwMode="auto">
        <a:xfrm flipV="1">
          <a:off x="2908300" y="2159668"/>
          <a:ext cx="698500" cy="2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20628</xdr:rowOff>
    </xdr:from>
    <xdr:to>
      <xdr:col>5</xdr:col>
      <xdr:colOff>34925</xdr:colOff>
      <xdr:row>13</xdr:row>
      <xdr:rowOff>122228</xdr:rowOff>
    </xdr:to>
    <xdr:sp macro="" textlink="">
      <xdr:nvSpPr>
        <xdr:cNvPr id="71" name="円/楕円 70"/>
        <xdr:cNvSpPr/>
      </xdr:nvSpPr>
      <xdr:spPr bwMode="auto">
        <a:xfrm>
          <a:off x="5600700" y="22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37155</xdr:rowOff>
    </xdr:from>
    <xdr:ext cx="762000" cy="259045"/>
    <xdr:sp macro="" textlink="">
      <xdr:nvSpPr>
        <xdr:cNvPr id="72" name="人口1人当たり決算額の推移該当値テキスト130"/>
        <xdr:cNvSpPr txBox="1"/>
      </xdr:nvSpPr>
      <xdr:spPr>
        <a:xfrm>
          <a:off x="5740400" y="214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78,660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51587</xdr:rowOff>
    </xdr:from>
    <xdr:to>
      <xdr:col>4</xdr:col>
      <xdr:colOff>520700</xdr:colOff>
      <xdr:row>13</xdr:row>
      <xdr:rowOff>153187</xdr:rowOff>
    </xdr:to>
    <xdr:sp macro="" textlink="">
      <xdr:nvSpPr>
        <xdr:cNvPr id="73" name="円/楕円 72"/>
        <xdr:cNvSpPr/>
      </xdr:nvSpPr>
      <xdr:spPr bwMode="auto">
        <a:xfrm>
          <a:off x="4953000" y="232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163364</xdr:rowOff>
    </xdr:from>
    <xdr:ext cx="736600" cy="259045"/>
    <xdr:sp macro="" textlink="">
      <xdr:nvSpPr>
        <xdr:cNvPr id="74" name="テキスト ボックス 73"/>
        <xdr:cNvSpPr txBox="1"/>
      </xdr:nvSpPr>
      <xdr:spPr>
        <a:xfrm>
          <a:off x="4622800" y="209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166116</xdr:rowOff>
    </xdr:from>
    <xdr:to>
      <xdr:col>3</xdr:col>
      <xdr:colOff>955675</xdr:colOff>
      <xdr:row>13</xdr:row>
      <xdr:rowOff>96266</xdr:rowOff>
    </xdr:to>
    <xdr:sp macro="" textlink="">
      <xdr:nvSpPr>
        <xdr:cNvPr id="75" name="円/楕円 74"/>
        <xdr:cNvSpPr/>
      </xdr:nvSpPr>
      <xdr:spPr bwMode="auto">
        <a:xfrm>
          <a:off x="4254500" y="227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106443</xdr:rowOff>
    </xdr:from>
    <xdr:ext cx="762000" cy="259045"/>
    <xdr:sp macro="" textlink="">
      <xdr:nvSpPr>
        <xdr:cNvPr id="76" name="テキスト ボックス 75"/>
        <xdr:cNvSpPr txBox="1"/>
      </xdr:nvSpPr>
      <xdr:spPr>
        <a:xfrm>
          <a:off x="3924300" y="204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79,455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3843</xdr:rowOff>
    </xdr:from>
    <xdr:to>
      <xdr:col>3</xdr:col>
      <xdr:colOff>257175</xdr:colOff>
      <xdr:row>12</xdr:row>
      <xdr:rowOff>105443</xdr:rowOff>
    </xdr:to>
    <xdr:sp macro="" textlink="">
      <xdr:nvSpPr>
        <xdr:cNvPr id="77" name="円/楕円 76"/>
        <xdr:cNvSpPr/>
      </xdr:nvSpPr>
      <xdr:spPr bwMode="auto">
        <a:xfrm>
          <a:off x="3556000" y="210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115620</xdr:rowOff>
    </xdr:from>
    <xdr:ext cx="762000" cy="259045"/>
    <xdr:sp macro="" textlink="">
      <xdr:nvSpPr>
        <xdr:cNvPr id="78" name="テキスト ボックス 77"/>
        <xdr:cNvSpPr txBox="1"/>
      </xdr:nvSpPr>
      <xdr:spPr>
        <a:xfrm>
          <a:off x="3225800" y="18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84,424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24286</xdr:rowOff>
    </xdr:from>
    <xdr:to>
      <xdr:col>2</xdr:col>
      <xdr:colOff>692150</xdr:colOff>
      <xdr:row>12</xdr:row>
      <xdr:rowOff>125886</xdr:rowOff>
    </xdr:to>
    <xdr:sp macro="" textlink="">
      <xdr:nvSpPr>
        <xdr:cNvPr id="79" name="円/楕円 78"/>
        <xdr:cNvSpPr/>
      </xdr:nvSpPr>
      <xdr:spPr bwMode="auto">
        <a:xfrm>
          <a:off x="2857500" y="212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136063</xdr:rowOff>
    </xdr:from>
    <xdr:ext cx="762000" cy="259045"/>
    <xdr:sp macro="" textlink="">
      <xdr:nvSpPr>
        <xdr:cNvPr id="80" name="テキスト ボックス 79"/>
        <xdr:cNvSpPr txBox="1"/>
      </xdr:nvSpPr>
      <xdr:spPr>
        <a:xfrm>
          <a:off x="2527300" y="189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183497</xdr:rowOff>
    </xdr:from>
    <xdr:to>
      <xdr:col>4</xdr:col>
      <xdr:colOff>1117600</xdr:colOff>
      <xdr:row>34</xdr:row>
      <xdr:rowOff>271246</xdr:rowOff>
    </xdr:to>
    <xdr:cxnSp macro="">
      <xdr:nvCxnSpPr>
        <xdr:cNvPr id="115" name="直線コネクタ 114"/>
        <xdr:cNvCxnSpPr/>
      </xdr:nvCxnSpPr>
      <xdr:spPr bwMode="auto">
        <a:xfrm>
          <a:off x="5003800" y="6450947"/>
          <a:ext cx="647700" cy="8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173667</xdr:rowOff>
    </xdr:from>
    <xdr:to>
      <xdr:col>4</xdr:col>
      <xdr:colOff>469900</xdr:colOff>
      <xdr:row>34</xdr:row>
      <xdr:rowOff>183497</xdr:rowOff>
    </xdr:to>
    <xdr:cxnSp macro="">
      <xdr:nvCxnSpPr>
        <xdr:cNvPr id="118" name="直線コネクタ 117"/>
        <xdr:cNvCxnSpPr/>
      </xdr:nvCxnSpPr>
      <xdr:spPr bwMode="auto">
        <a:xfrm>
          <a:off x="4305300" y="6441117"/>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173667</xdr:rowOff>
    </xdr:from>
    <xdr:to>
      <xdr:col>3</xdr:col>
      <xdr:colOff>904875</xdr:colOff>
      <xdr:row>34</xdr:row>
      <xdr:rowOff>174157</xdr:rowOff>
    </xdr:to>
    <xdr:cxnSp macro="">
      <xdr:nvCxnSpPr>
        <xdr:cNvPr id="121" name="直線コネクタ 120"/>
        <xdr:cNvCxnSpPr/>
      </xdr:nvCxnSpPr>
      <xdr:spPr bwMode="auto">
        <a:xfrm flipV="1">
          <a:off x="3606800" y="6441117"/>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174157</xdr:rowOff>
    </xdr:from>
    <xdr:to>
      <xdr:col>3</xdr:col>
      <xdr:colOff>206375</xdr:colOff>
      <xdr:row>34</xdr:row>
      <xdr:rowOff>200185</xdr:rowOff>
    </xdr:to>
    <xdr:cxnSp macro="">
      <xdr:nvCxnSpPr>
        <xdr:cNvPr id="124" name="直線コネクタ 123"/>
        <xdr:cNvCxnSpPr/>
      </xdr:nvCxnSpPr>
      <xdr:spPr bwMode="auto">
        <a:xfrm flipV="1">
          <a:off x="2908300" y="6441607"/>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220447</xdr:rowOff>
    </xdr:from>
    <xdr:to>
      <xdr:col>5</xdr:col>
      <xdr:colOff>34925</xdr:colOff>
      <xdr:row>34</xdr:row>
      <xdr:rowOff>322047</xdr:rowOff>
    </xdr:to>
    <xdr:sp macro="" textlink="">
      <xdr:nvSpPr>
        <xdr:cNvPr id="134" name="円/楕円 133"/>
        <xdr:cNvSpPr/>
      </xdr:nvSpPr>
      <xdr:spPr bwMode="auto">
        <a:xfrm>
          <a:off x="5600700" y="648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65524</xdr:rowOff>
    </xdr:from>
    <xdr:ext cx="762000" cy="259045"/>
    <xdr:sp macro="" textlink="">
      <xdr:nvSpPr>
        <xdr:cNvPr id="135" name="人口1人当たり決算額の推移該当値テキスト445"/>
        <xdr:cNvSpPr txBox="1"/>
      </xdr:nvSpPr>
      <xdr:spPr>
        <a:xfrm>
          <a:off x="57404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132697</xdr:rowOff>
    </xdr:from>
    <xdr:to>
      <xdr:col>4</xdr:col>
      <xdr:colOff>520700</xdr:colOff>
      <xdr:row>34</xdr:row>
      <xdr:rowOff>234297</xdr:rowOff>
    </xdr:to>
    <xdr:sp macro="" textlink="">
      <xdr:nvSpPr>
        <xdr:cNvPr id="136" name="円/楕円 135"/>
        <xdr:cNvSpPr/>
      </xdr:nvSpPr>
      <xdr:spPr bwMode="auto">
        <a:xfrm>
          <a:off x="4953000" y="640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244474</xdr:rowOff>
    </xdr:from>
    <xdr:ext cx="736600" cy="259045"/>
    <xdr:sp macro="" textlink="">
      <xdr:nvSpPr>
        <xdr:cNvPr id="137" name="テキスト ボックス 136"/>
        <xdr:cNvSpPr txBox="1"/>
      </xdr:nvSpPr>
      <xdr:spPr>
        <a:xfrm>
          <a:off x="4622800" y="616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122867</xdr:rowOff>
    </xdr:from>
    <xdr:to>
      <xdr:col>3</xdr:col>
      <xdr:colOff>955675</xdr:colOff>
      <xdr:row>34</xdr:row>
      <xdr:rowOff>224467</xdr:rowOff>
    </xdr:to>
    <xdr:sp macro="" textlink="">
      <xdr:nvSpPr>
        <xdr:cNvPr id="138" name="円/楕円 137"/>
        <xdr:cNvSpPr/>
      </xdr:nvSpPr>
      <xdr:spPr bwMode="auto">
        <a:xfrm>
          <a:off x="4254500" y="639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234644</xdr:rowOff>
    </xdr:from>
    <xdr:ext cx="762000" cy="259045"/>
    <xdr:sp macro="" textlink="">
      <xdr:nvSpPr>
        <xdr:cNvPr id="139" name="テキスト ボックス 138"/>
        <xdr:cNvSpPr txBox="1"/>
      </xdr:nvSpPr>
      <xdr:spPr>
        <a:xfrm>
          <a:off x="3924300" y="615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123357</xdr:rowOff>
    </xdr:from>
    <xdr:to>
      <xdr:col>3</xdr:col>
      <xdr:colOff>257175</xdr:colOff>
      <xdr:row>34</xdr:row>
      <xdr:rowOff>224957</xdr:rowOff>
    </xdr:to>
    <xdr:sp macro="" textlink="">
      <xdr:nvSpPr>
        <xdr:cNvPr id="140" name="円/楕円 139"/>
        <xdr:cNvSpPr/>
      </xdr:nvSpPr>
      <xdr:spPr bwMode="auto">
        <a:xfrm>
          <a:off x="3556000" y="639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235134</xdr:rowOff>
    </xdr:from>
    <xdr:ext cx="762000" cy="259045"/>
    <xdr:sp macro="" textlink="">
      <xdr:nvSpPr>
        <xdr:cNvPr id="141" name="テキスト ボックス 140"/>
        <xdr:cNvSpPr txBox="1"/>
      </xdr:nvSpPr>
      <xdr:spPr>
        <a:xfrm>
          <a:off x="3225800" y="615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149385</xdr:rowOff>
    </xdr:from>
    <xdr:to>
      <xdr:col>2</xdr:col>
      <xdr:colOff>692150</xdr:colOff>
      <xdr:row>34</xdr:row>
      <xdr:rowOff>250985</xdr:rowOff>
    </xdr:to>
    <xdr:sp macro="" textlink="">
      <xdr:nvSpPr>
        <xdr:cNvPr id="142" name="円/楕円 141"/>
        <xdr:cNvSpPr/>
      </xdr:nvSpPr>
      <xdr:spPr bwMode="auto">
        <a:xfrm>
          <a:off x="2857500" y="6416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261162</xdr:rowOff>
    </xdr:from>
    <xdr:ext cx="762000" cy="259045"/>
    <xdr:sp macro="" textlink="">
      <xdr:nvSpPr>
        <xdr:cNvPr id="143" name="テキスト ボックス 142"/>
        <xdr:cNvSpPr txBox="1"/>
      </xdr:nvSpPr>
      <xdr:spPr>
        <a:xfrm>
          <a:off x="2527300" y="618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財政調整基金残高については，前年度決算に伴う積立等を行ったため，前年度と比較して</a:t>
          </a:r>
          <a:r>
            <a:rPr kumimoji="1" lang="en-US" altLang="ja-JP" sz="1300">
              <a:latin typeface="ＭＳ ゴシック" pitchFamily="49" charset="-128"/>
              <a:ea typeface="ＭＳ ゴシック" pitchFamily="49" charset="-128"/>
            </a:rPr>
            <a:t>0.25</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13.38</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実質収支額については，前年度と比較して約９億３千万円減少したことにより，前年度と比較して</a:t>
          </a:r>
          <a:r>
            <a:rPr kumimoji="1" lang="en-US" altLang="ja-JP" sz="1300">
              <a:latin typeface="ＭＳ ゴシック" pitchFamily="49" charset="-128"/>
              <a:ea typeface="ＭＳ ゴシック" pitchFamily="49" charset="-128"/>
            </a:rPr>
            <a:t>1.59</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2.46</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実質単年度収支については，将来負担の軽減を図るため任意の繰上償還を実施したが，財政調整基金からの取崩額が皆増したことから，前年度と比較して</a:t>
          </a:r>
          <a:r>
            <a:rPr kumimoji="1" lang="en-US" altLang="ja-JP" sz="1300">
              <a:latin typeface="ＭＳ ゴシック" pitchFamily="49" charset="-128"/>
              <a:ea typeface="ＭＳ ゴシック" pitchFamily="49" charset="-128"/>
            </a:rPr>
            <a:t>3.23</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0.48</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一般会計の実質収支額は，約１４億３千万円の黒字，公営企業を除く特別会計の実質収支額についても国民健康保険事業（事業勘定）ほか２会計で黒字となったことにより約１５億３千万円の黒字となった。</a:t>
          </a:r>
        </a:p>
        <a:p>
          <a:r>
            <a:rPr kumimoji="1" lang="ja-JP" altLang="en-US" sz="1400">
              <a:latin typeface="ＭＳ ゴシック" pitchFamily="49" charset="-128"/>
              <a:ea typeface="ＭＳ ゴシック" pitchFamily="49" charset="-128"/>
            </a:rPr>
            <a:t>　また，公営企業会計等の資金剰余額については，水道事業会計ほか３会計で黒字となったことにより約３７億６千万円の資金剰余となった。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元利償還金等については，元利償還金等の減により前年度と比較して約１億８千万円の減となった。</a:t>
          </a:r>
        </a:p>
        <a:p>
          <a:r>
            <a:rPr kumimoji="1" lang="ja-JP" altLang="en-US" sz="1300">
              <a:latin typeface="ＭＳ ゴシック" pitchFamily="49" charset="-128"/>
              <a:ea typeface="ＭＳ ゴシック" pitchFamily="49" charset="-128"/>
            </a:rPr>
            <a:t>　また，控除財源である算入公債費等については，公債費に対する特定財源等の増により約５億２千万円の増となったことにより，分子合計では前年度と比較して約７億円の減となった。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一般会計等に係る地方債の現在高が約４億９千万円増加したが，職員に係る退職手当負担見込額が約２１億５千万円の減，天応第２期埋立地用地取得事業等の債務負担行為に基づく支出予定額が約１０億９千万円の減となったことなどにより，前年度と比較して計約４１億６千万円の減となった。</a:t>
          </a:r>
        </a:p>
        <a:p>
          <a:r>
            <a:rPr kumimoji="1" lang="ja-JP" altLang="en-US" sz="1300">
              <a:latin typeface="ＭＳ ゴシック" pitchFamily="49" charset="-128"/>
              <a:ea typeface="ＭＳ ゴシック" pitchFamily="49" charset="-128"/>
            </a:rPr>
            <a:t>　また，控除財源である充当可能財源等については，財政調整基金等の充当可能基金が約１千万円の減，都市計画税や市営住宅使用料等の充当可能特定歳入が約１５億１千万円の減となったものの，合併特例債などの財政措置の高い地方債の活用により，基準財政需要額算入見込額が約１９億２千万円の増となったことにより，計約４億円の増となり，分子合計では前年度と比較して約４５億６千万円の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107653644</v>
      </c>
      <c r="BO4" s="379"/>
      <c r="BP4" s="379"/>
      <c r="BQ4" s="379"/>
      <c r="BR4" s="379"/>
      <c r="BS4" s="379"/>
      <c r="BT4" s="379"/>
      <c r="BU4" s="380"/>
      <c r="BV4" s="378">
        <v>98873375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106004757</v>
      </c>
      <c r="BO5" s="384"/>
      <c r="BP5" s="384"/>
      <c r="BQ5" s="384"/>
      <c r="BR5" s="384"/>
      <c r="BS5" s="384"/>
      <c r="BT5" s="384"/>
      <c r="BU5" s="385"/>
      <c r="BV5" s="383">
        <v>96192990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96.7</v>
      </c>
      <c r="CU5" s="354"/>
      <c r="CV5" s="354"/>
      <c r="CW5" s="354"/>
      <c r="CX5" s="354"/>
      <c r="CY5" s="354"/>
      <c r="CZ5" s="354"/>
      <c r="DA5" s="355"/>
      <c r="DB5" s="353">
        <v>94.7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1648887</v>
      </c>
      <c r="BO6" s="384"/>
      <c r="BP6" s="384"/>
      <c r="BQ6" s="384"/>
      <c r="BR6" s="384"/>
      <c r="BS6" s="384"/>
      <c r="BT6" s="384"/>
      <c r="BU6" s="385"/>
      <c r="BV6" s="383">
        <v>2680385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104.9</v>
      </c>
      <c r="CU6" s="530"/>
      <c r="CV6" s="530"/>
      <c r="CW6" s="530"/>
      <c r="CX6" s="530"/>
      <c r="CY6" s="530"/>
      <c r="CZ6" s="530"/>
      <c r="DA6" s="531"/>
      <c r="DB6" s="529">
        <v>103.6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212085</v>
      </c>
      <c r="BO7" s="384"/>
      <c r="BP7" s="384"/>
      <c r="BQ7" s="384"/>
      <c r="BR7" s="384"/>
      <c r="BS7" s="384"/>
      <c r="BT7" s="384"/>
      <c r="BU7" s="385"/>
      <c r="BV7" s="383">
        <v>313633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58371633</v>
      </c>
      <c r="CU7" s="384"/>
      <c r="CV7" s="384"/>
      <c r="CW7" s="384"/>
      <c r="CX7" s="384"/>
      <c r="CY7" s="384"/>
      <c r="CZ7" s="384"/>
      <c r="DA7" s="385"/>
      <c r="DB7" s="383">
        <v>58492536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1436802</v>
      </c>
      <c r="BO8" s="384"/>
      <c r="BP8" s="384"/>
      <c r="BQ8" s="384"/>
      <c r="BR8" s="384"/>
      <c r="BS8" s="384"/>
      <c r="BT8" s="384"/>
      <c r="BU8" s="385"/>
      <c r="BV8" s="383">
        <v>2366752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0.61</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239973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-929950</v>
      </c>
      <c r="BO9" s="384"/>
      <c r="BP9" s="384"/>
      <c r="BQ9" s="384"/>
      <c r="BR9" s="384"/>
      <c r="BS9" s="384"/>
      <c r="BT9" s="384"/>
      <c r="BU9" s="385"/>
      <c r="BV9" s="383">
        <v>842409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22</v>
      </c>
      <c r="CU9" s="354"/>
      <c r="CV9" s="354"/>
      <c r="CW9" s="354"/>
      <c r="CX9" s="354"/>
      <c r="CY9" s="354"/>
      <c r="CZ9" s="354"/>
      <c r="DA9" s="355"/>
      <c r="DB9" s="353">
        <v>21.5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251003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1185422</v>
      </c>
      <c r="BO10" s="384"/>
      <c r="BP10" s="384"/>
      <c r="BQ10" s="384"/>
      <c r="BR10" s="384"/>
      <c r="BS10" s="384"/>
      <c r="BT10" s="384"/>
      <c r="BU10" s="385"/>
      <c r="BV10" s="383">
        <v>767624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515700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235624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1050000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232915</v>
      </c>
      <c r="S13" s="485"/>
      <c r="T13" s="485"/>
      <c r="U13" s="485"/>
      <c r="V13" s="486"/>
      <c r="W13" s="472" t="s">
        <v>122</v>
      </c>
      <c r="X13" s="396"/>
      <c r="Y13" s="396"/>
      <c r="Z13" s="396"/>
      <c r="AA13" s="396"/>
      <c r="AB13" s="397"/>
      <c r="AC13" s="359">
        <v>3020</v>
      </c>
      <c r="AD13" s="360"/>
      <c r="AE13" s="360"/>
      <c r="AF13" s="360"/>
      <c r="AG13" s="361"/>
      <c r="AH13" s="359">
        <v>4419</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-278828</v>
      </c>
      <c r="BO13" s="384"/>
      <c r="BP13" s="384"/>
      <c r="BQ13" s="384"/>
      <c r="BR13" s="384"/>
      <c r="BS13" s="384"/>
      <c r="BT13" s="384"/>
      <c r="BU13" s="385"/>
      <c r="BV13" s="383">
        <v>1610033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238046</v>
      </c>
      <c r="S14" s="485"/>
      <c r="T14" s="485"/>
      <c r="U14" s="485"/>
      <c r="V14" s="486"/>
      <c r="W14" s="487"/>
      <c r="X14" s="399"/>
      <c r="Y14" s="399"/>
      <c r="Z14" s="399"/>
      <c r="AA14" s="399"/>
      <c r="AB14" s="400"/>
      <c r="AC14" s="477">
        <v>2.9</v>
      </c>
      <c r="AD14" s="478"/>
      <c r="AE14" s="478"/>
      <c r="AF14" s="478"/>
      <c r="AG14" s="479"/>
      <c r="AH14" s="477">
        <v>3.8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105.4</v>
      </c>
      <c r="CU14" s="456"/>
      <c r="CV14" s="456"/>
      <c r="CW14" s="456"/>
      <c r="CX14" s="456"/>
      <c r="CY14" s="456"/>
      <c r="CZ14" s="456"/>
      <c r="DA14" s="457"/>
      <c r="DB14" s="488">
        <v>113.5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235408</v>
      </c>
      <c r="S15" s="485"/>
      <c r="T15" s="485"/>
      <c r="U15" s="485"/>
      <c r="V15" s="486"/>
      <c r="W15" s="472" t="s">
        <v>128</v>
      </c>
      <c r="X15" s="396"/>
      <c r="Y15" s="396"/>
      <c r="Z15" s="396"/>
      <c r="AA15" s="396"/>
      <c r="AB15" s="397"/>
      <c r="AC15" s="359">
        <v>30590</v>
      </c>
      <c r="AD15" s="360"/>
      <c r="AE15" s="360"/>
      <c r="AF15" s="360"/>
      <c r="AG15" s="361"/>
      <c r="AH15" s="359">
        <v>33987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25492050</v>
      </c>
      <c r="BO15" s="379"/>
      <c r="BP15" s="379"/>
      <c r="BQ15" s="379"/>
      <c r="BR15" s="379"/>
      <c r="BS15" s="379"/>
      <c r="BT15" s="379"/>
      <c r="BU15" s="380"/>
      <c r="BV15" s="378">
        <v>25014545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29</v>
      </c>
      <c r="AD16" s="478"/>
      <c r="AE16" s="478"/>
      <c r="AF16" s="478"/>
      <c r="AG16" s="479"/>
      <c r="AH16" s="477">
        <v>29</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42067801</v>
      </c>
      <c r="BO16" s="384"/>
      <c r="BP16" s="384"/>
      <c r="BQ16" s="384"/>
      <c r="BR16" s="384"/>
      <c r="BS16" s="384"/>
      <c r="BT16" s="384"/>
      <c r="BU16" s="385"/>
      <c r="BV16" s="383">
        <v>41168338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71953</v>
      </c>
      <c r="AD17" s="360"/>
      <c r="AE17" s="360"/>
      <c r="AF17" s="360"/>
      <c r="AG17" s="361"/>
      <c r="AH17" s="359">
        <v>77274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32721473</v>
      </c>
      <c r="BO17" s="384"/>
      <c r="BP17" s="384"/>
      <c r="BQ17" s="384"/>
      <c r="BR17" s="384"/>
      <c r="BS17" s="384"/>
      <c r="BT17" s="384"/>
      <c r="BU17" s="385"/>
      <c r="BV17" s="383">
        <v>32309128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352.8</v>
      </c>
      <c r="M18" s="448"/>
      <c r="N18" s="448"/>
      <c r="O18" s="448"/>
      <c r="P18" s="448"/>
      <c r="Q18" s="448"/>
      <c r="R18" s="449"/>
      <c r="S18" s="449"/>
      <c r="T18" s="449"/>
      <c r="U18" s="449"/>
      <c r="V18" s="450"/>
      <c r="W18" s="464"/>
      <c r="X18" s="465"/>
      <c r="Y18" s="465"/>
      <c r="Z18" s="465"/>
      <c r="AA18" s="465"/>
      <c r="AB18" s="473"/>
      <c r="AC18" s="347">
        <v>68.2</v>
      </c>
      <c r="AD18" s="348"/>
      <c r="AE18" s="348"/>
      <c r="AF18" s="348"/>
      <c r="AG18" s="451"/>
      <c r="AH18" s="347">
        <v>65.900000000000006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57317859</v>
      </c>
      <c r="BO18" s="384"/>
      <c r="BP18" s="384"/>
      <c r="BQ18" s="384"/>
      <c r="BR18" s="384"/>
      <c r="BS18" s="384"/>
      <c r="BT18" s="384"/>
      <c r="BU18" s="385"/>
      <c r="BV18" s="383">
        <v>56508079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680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68177470</v>
      </c>
      <c r="BO19" s="384"/>
      <c r="BP19" s="384"/>
      <c r="BQ19" s="384"/>
      <c r="BR19" s="384"/>
      <c r="BS19" s="384"/>
      <c r="BT19" s="384"/>
      <c r="BU19" s="385"/>
      <c r="BV19" s="383">
        <v>67625487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98654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130282391</v>
      </c>
      <c r="BO23" s="384"/>
      <c r="BP23" s="384"/>
      <c r="BQ23" s="384"/>
      <c r="BR23" s="384"/>
      <c r="BS23" s="384"/>
      <c r="BT23" s="384"/>
      <c r="BU23" s="385"/>
      <c r="BV23" s="383">
        <v>129720188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10340</v>
      </c>
      <c r="R24" s="360"/>
      <c r="S24" s="360"/>
      <c r="T24" s="360"/>
      <c r="U24" s="360"/>
      <c r="V24" s="361"/>
      <c r="W24" s="425"/>
      <c r="X24" s="416"/>
      <c r="Y24" s="417"/>
      <c r="Z24" s="356" t="s">
        <v>152</v>
      </c>
      <c r="AA24" s="357"/>
      <c r="AB24" s="357"/>
      <c r="AC24" s="357"/>
      <c r="AD24" s="357"/>
      <c r="AE24" s="357"/>
      <c r="AF24" s="357"/>
      <c r="AG24" s="358"/>
      <c r="AH24" s="359">
        <v>1716</v>
      </c>
      <c r="AI24" s="360"/>
      <c r="AJ24" s="360"/>
      <c r="AK24" s="360"/>
      <c r="AL24" s="361"/>
      <c r="AM24" s="359">
        <v>6177600</v>
      </c>
      <c r="AN24" s="360"/>
      <c r="AO24" s="360"/>
      <c r="AP24" s="360"/>
      <c r="AQ24" s="360"/>
      <c r="AR24" s="361"/>
      <c r="AS24" s="359">
        <v>3600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86786825</v>
      </c>
      <c r="BO24" s="384"/>
      <c r="BP24" s="384"/>
      <c r="BQ24" s="384"/>
      <c r="BR24" s="384"/>
      <c r="BS24" s="384"/>
      <c r="BT24" s="384"/>
      <c r="BU24" s="385"/>
      <c r="BV24" s="383">
        <v>86245093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2</v>
      </c>
      <c r="M25" s="360"/>
      <c r="N25" s="360"/>
      <c r="O25" s="360"/>
      <c r="P25" s="361"/>
      <c r="Q25" s="359">
        <v>8600</v>
      </c>
      <c r="R25" s="360"/>
      <c r="S25" s="360"/>
      <c r="T25" s="360"/>
      <c r="U25" s="360"/>
      <c r="V25" s="361"/>
      <c r="W25" s="425"/>
      <c r="X25" s="416"/>
      <c r="Y25" s="417"/>
      <c r="Z25" s="356" t="s">
        <v>155</v>
      </c>
      <c r="AA25" s="357"/>
      <c r="AB25" s="357"/>
      <c r="AC25" s="357"/>
      <c r="AD25" s="357"/>
      <c r="AE25" s="357"/>
      <c r="AF25" s="357"/>
      <c r="AG25" s="358"/>
      <c r="AH25" s="359">
        <v>349</v>
      </c>
      <c r="AI25" s="360"/>
      <c r="AJ25" s="360"/>
      <c r="AK25" s="360"/>
      <c r="AL25" s="361"/>
      <c r="AM25" s="359">
        <v>1154841</v>
      </c>
      <c r="AN25" s="360"/>
      <c r="AO25" s="360"/>
      <c r="AP25" s="360"/>
      <c r="AQ25" s="360"/>
      <c r="AR25" s="361"/>
      <c r="AS25" s="359">
        <v>3309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39071938</v>
      </c>
      <c r="BO25" s="379"/>
      <c r="BP25" s="379"/>
      <c r="BQ25" s="379"/>
      <c r="BR25" s="379"/>
      <c r="BS25" s="379"/>
      <c r="BT25" s="379"/>
      <c r="BU25" s="380"/>
      <c r="BV25" s="378">
        <v>49211457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7400</v>
      </c>
      <c r="R26" s="360"/>
      <c r="S26" s="360"/>
      <c r="T26" s="360"/>
      <c r="U26" s="360"/>
      <c r="V26" s="361"/>
      <c r="W26" s="425"/>
      <c r="X26" s="416"/>
      <c r="Y26" s="417"/>
      <c r="Z26" s="356" t="s">
        <v>158</v>
      </c>
      <c r="AA26" s="438"/>
      <c r="AB26" s="438"/>
      <c r="AC26" s="438"/>
      <c r="AD26" s="438"/>
      <c r="AE26" s="438"/>
      <c r="AF26" s="438"/>
      <c r="AG26" s="439"/>
      <c r="AH26" s="359">
        <v>106</v>
      </c>
      <c r="AI26" s="360"/>
      <c r="AJ26" s="360"/>
      <c r="AK26" s="360"/>
      <c r="AL26" s="361"/>
      <c r="AM26" s="359">
        <v>391988</v>
      </c>
      <c r="AN26" s="360"/>
      <c r="AO26" s="360"/>
      <c r="AP26" s="360"/>
      <c r="AQ26" s="360"/>
      <c r="AR26" s="361"/>
      <c r="AS26" s="359">
        <v>3698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6600</v>
      </c>
      <c r="R27" s="360"/>
      <c r="S27" s="360"/>
      <c r="T27" s="360"/>
      <c r="U27" s="360"/>
      <c r="V27" s="361"/>
      <c r="W27" s="425"/>
      <c r="X27" s="416"/>
      <c r="Y27" s="417"/>
      <c r="Z27" s="356" t="s">
        <v>161</v>
      </c>
      <c r="AA27" s="357"/>
      <c r="AB27" s="357"/>
      <c r="AC27" s="357"/>
      <c r="AD27" s="357"/>
      <c r="AE27" s="357"/>
      <c r="AF27" s="357"/>
      <c r="AG27" s="358"/>
      <c r="AH27" s="359">
        <v>60</v>
      </c>
      <c r="AI27" s="360"/>
      <c r="AJ27" s="360"/>
      <c r="AK27" s="360"/>
      <c r="AL27" s="361"/>
      <c r="AM27" s="359">
        <v>235459</v>
      </c>
      <c r="AN27" s="360"/>
      <c r="AO27" s="360"/>
      <c r="AP27" s="360"/>
      <c r="AQ27" s="360"/>
      <c r="AR27" s="361"/>
      <c r="AS27" s="359">
        <v>3924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1004937</v>
      </c>
      <c r="BO27" s="387"/>
      <c r="BP27" s="387"/>
      <c r="BQ27" s="387"/>
      <c r="BR27" s="387"/>
      <c r="BS27" s="387"/>
      <c r="BT27" s="387"/>
      <c r="BU27" s="388"/>
      <c r="BV27" s="386">
        <v>1004193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6000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7812631</v>
      </c>
      <c r="BO28" s="379"/>
      <c r="BP28" s="379"/>
      <c r="BQ28" s="379"/>
      <c r="BR28" s="379"/>
      <c r="BS28" s="379"/>
      <c r="BT28" s="379"/>
      <c r="BU28" s="380"/>
      <c r="BV28" s="378">
        <v>7677209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30</v>
      </c>
      <c r="M29" s="360"/>
      <c r="N29" s="360"/>
      <c r="O29" s="360"/>
      <c r="P29" s="361"/>
      <c r="Q29" s="359">
        <v>5500</v>
      </c>
      <c r="R29" s="360"/>
      <c r="S29" s="360"/>
      <c r="T29" s="360"/>
      <c r="U29" s="360"/>
      <c r="V29" s="361"/>
      <c r="W29" s="426"/>
      <c r="X29" s="427"/>
      <c r="Y29" s="428"/>
      <c r="Z29" s="356" t="s">
        <v>168</v>
      </c>
      <c r="AA29" s="357"/>
      <c r="AB29" s="357"/>
      <c r="AC29" s="357"/>
      <c r="AD29" s="357"/>
      <c r="AE29" s="357"/>
      <c r="AF29" s="357"/>
      <c r="AG29" s="358"/>
      <c r="AH29" s="359">
        <v>1776</v>
      </c>
      <c r="AI29" s="360"/>
      <c r="AJ29" s="360"/>
      <c r="AK29" s="360"/>
      <c r="AL29" s="361"/>
      <c r="AM29" s="359">
        <v>6413059</v>
      </c>
      <c r="AN29" s="360"/>
      <c r="AO29" s="360"/>
      <c r="AP29" s="360"/>
      <c r="AQ29" s="360"/>
      <c r="AR29" s="361"/>
      <c r="AS29" s="359">
        <v>3611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1075910</v>
      </c>
      <c r="BO29" s="384"/>
      <c r="BP29" s="384"/>
      <c r="BQ29" s="384"/>
      <c r="BR29" s="384"/>
      <c r="BS29" s="384"/>
      <c r="BT29" s="384"/>
      <c r="BU29" s="385"/>
      <c r="BV29" s="383">
        <v>1225872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5836974</v>
      </c>
      <c r="BO30" s="387"/>
      <c r="BP30" s="387"/>
      <c r="BQ30" s="387"/>
      <c r="BR30" s="387"/>
      <c r="BS30" s="387"/>
      <c r="BT30" s="387"/>
      <c r="BU30" s="388"/>
      <c r="BV30" s="386">
        <v>6245482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国民健康保険事業（事業勘定）特別会計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IF('各会計、関係団体の財政状況及び健全化判断比率'!B34="","",'各会計、関係団体の財政状況及び健全化判断比率'!B34)</f>
        <v>病院事業会計</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IF('各会計、関係団体の財政状況及び健全化判断比率'!B38="","",'各会計、関係団体の財政状況及び健全化判断比率'!B38)</f>
        <v>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21</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呉市体育振興財団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公園墓地事業特別会計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国民健康保険事業（直診勘定）特別会計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IF('各会計、関係団体の財政状況及び健全化判断比率'!B35="","",'各会計、関係団体の財政状況及び健全化判断比率'!B35)</f>
        <v>水道事業会計</v>
      </c>
      <c r="AP35" s="342"/>
      <c r="AQ35" s="342"/>
      <c r="AR35" s="342"/>
      <c r="AS35" s="342"/>
      <c r="AT35" s="342"/>
      <c r="AU35" s="342"/>
      <c r="AV35" s="342"/>
      <c r="AW35" s="342"/>
      <c r="AX35" s="342"/>
      <c r="AY35" s="342"/>
      <c r="AZ35" s="342"/>
      <c r="BA35" s="342"/>
      <c r="BB35" s="342"/>
      <c r="BC35" s="342"/>
      <c r="BD35" s="165"/>
      <c r="BE35" s="343">
        <f t="shared" ref="BE35:BE43" si="1">IF(BG35="","",BE34+1)</f>
        <v>16</v>
      </c>
      <c r="BF35" s="343"/>
      <c r="BG35" s="342" t="str">
        <f>IF('各会計、関係団体の財政状況及び健全化判断比率'!B39="","",'各会計、関係団体の財政状況及び健全化判断比率'!B39)</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22</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くれ産業振興センター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地域下水道事業特別会計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IF('各会計、関係団体の財政状況及び健全化判断比率'!B36="","",'各会計、関係団体の財政状況及び健全化判断比率'!B36)</f>
        <v>工業用水道事業会計</v>
      </c>
      <c r="AP36" s="342"/>
      <c r="AQ36" s="342"/>
      <c r="AR36" s="342"/>
      <c r="AS36" s="342"/>
      <c r="AT36" s="342"/>
      <c r="AU36" s="342"/>
      <c r="AV36" s="342"/>
      <c r="AW36" s="342"/>
      <c r="AX36" s="342"/>
      <c r="AY36" s="342"/>
      <c r="AZ36" s="342"/>
      <c r="BA36" s="342"/>
      <c r="BB36" s="342"/>
      <c r="BC36" s="342"/>
      <c r="BD36" s="165"/>
      <c r="BE36" s="343">
        <f t="shared" si="1"/>
        <v>17</v>
      </c>
      <c r="BF36" s="343"/>
      <c r="BG36" s="342" t="str">
        <f>IF('各会計、関係団体の財政状況及び健全化判断比率'!B40="","",'各会計、関係団体の財政状況及び健全化判断比率'!B40)</f>
        <v>野呂高原ロッジ事業特別会計</v>
      </c>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呉市土地開発公社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離島航路事業特別会計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介護保険事業（保険勘定）特別会計</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IF('各会計、関係団体の財政状況及び健全化判断比率'!B37="","",'各会計、関係団体の財政状況及び健全化判断比率'!B37)</f>
        <v>下水道事業会計</v>
      </c>
      <c r="AP37" s="342"/>
      <c r="AQ37" s="342"/>
      <c r="AR37" s="342"/>
      <c r="AS37" s="342"/>
      <c r="AT37" s="342"/>
      <c r="AU37" s="342"/>
      <c r="AV37" s="342"/>
      <c r="AW37" s="342"/>
      <c r="AX37" s="342"/>
      <c r="AY37" s="342"/>
      <c r="AZ37" s="342"/>
      <c r="BA37" s="342"/>
      <c r="BB37" s="342"/>
      <c r="BC37" s="342"/>
      <c r="BD37" s="165"/>
      <c r="BE37" s="343">
        <f t="shared" si="1"/>
        <v>18</v>
      </c>
      <c r="BF37" s="343"/>
      <c r="BG37" s="342" t="str">
        <f>IF('各会計、関係団体の財政状況及び健全化判断比率'!B41="","",'各会計、関係団体の財政状況及び健全化判断比率'!B41)</f>
        <v>港湾整備事業特別会計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呉市文化振興財団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介護保険事業（サービス勘定）特別会計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19</v>
      </c>
      <c r="BF38" s="343"/>
      <c r="BG38" s="342" t="str">
        <f>IF('各会計、関係団体の財政状況及び健全化判断比率'!B42="","",'各会計、関係団体の財政状況及び健全化判断比率'!B42)</f>
        <v>内陸土地造成事業特別会計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蘭島文化振興財団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10</v>
      </c>
      <c r="V39" s="343"/>
      <c r="W39" s="342" t="str">
        <f>IF('各会計、関係団体の財政状況及び健全化判断比率'!B33="","",'各会計、関係団体の財政状況及び健全化判断比率'!B33)</f>
        <v>駐車場事業特別会計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20</v>
      </c>
      <c r="BF39" s="343"/>
      <c r="BG39" s="342" t="str">
        <f>IF('各会計、関係団体の財政状況及び健全化判断比率'!B43="","",'各会計、関係団体の財政状況及び健全化判断比率'!B43)</f>
        <v>臨海土地造成事業特別会計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野呂山観光開発公社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安浦町生涯学習振興財団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倉橋まちづくり公社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県民の浜蒲刈</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斎島汽船</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M41" sqref="M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81" t="s">
        <v>23</v>
      </c>
      <c r="C41" s="1182"/>
      <c r="D41" s="81"/>
      <c r="E41" s="1183" t="s">
        <v>24</v>
      </c>
      <c r="F41" s="1183"/>
      <c r="G41" s="1183"/>
      <c r="H41" s="1184"/>
      <c r="I41" s="82">
        <v>137009</v>
      </c>
      <c r="J41" s="83">
        <v>139135</v>
      </c>
      <c r="K41" s="83">
        <v>134883</v>
      </c>
      <c r="L41" s="83">
        <v>129976</v>
      </c>
      <c r="M41" s="84">
        <v>130470</v>
      </c>
    </row>
    <row r="42" spans="2:13" ht="27.75" customHeight="1" x14ac:dyDescent="0.15">
      <c r="B42" s="1171"/>
      <c r="C42" s="1172"/>
      <c r="D42" s="85"/>
      <c r="E42" s="1175" t="s">
        <v>25</v>
      </c>
      <c r="F42" s="1175"/>
      <c r="G42" s="1175"/>
      <c r="H42" s="1176"/>
      <c r="I42" s="86">
        <v>9226</v>
      </c>
      <c r="J42" s="87">
        <v>8152</v>
      </c>
      <c r="K42" s="87">
        <v>7071</v>
      </c>
      <c r="L42" s="87">
        <v>5985</v>
      </c>
      <c r="M42" s="88">
        <v>4894</v>
      </c>
    </row>
    <row r="43" spans="2:13" ht="27.75" customHeight="1" x14ac:dyDescent="0.15">
      <c r="B43" s="1171"/>
      <c r="C43" s="1172"/>
      <c r="D43" s="85"/>
      <c r="E43" s="1175" t="s">
        <v>26</v>
      </c>
      <c r="F43" s="1175"/>
      <c r="G43" s="1175"/>
      <c r="H43" s="1176"/>
      <c r="I43" s="86">
        <v>45848</v>
      </c>
      <c r="J43" s="87">
        <v>41308</v>
      </c>
      <c r="K43" s="87">
        <v>38621</v>
      </c>
      <c r="L43" s="87">
        <v>37643</v>
      </c>
      <c r="M43" s="88">
        <v>36248</v>
      </c>
    </row>
    <row r="44" spans="2:13" ht="27.75" customHeight="1" x14ac:dyDescent="0.15">
      <c r="B44" s="1171"/>
      <c r="C44" s="1172"/>
      <c r="D44" s="85"/>
      <c r="E44" s="1175" t="s">
        <v>27</v>
      </c>
      <c r="F44" s="1175"/>
      <c r="G44" s="1175"/>
      <c r="H44" s="1176"/>
      <c r="I44" s="86" t="s">
        <v>500</v>
      </c>
      <c r="J44" s="87" t="s">
        <v>500</v>
      </c>
      <c r="K44" s="87" t="s">
        <v>500</v>
      </c>
      <c r="L44" s="87" t="s">
        <v>500</v>
      </c>
      <c r="M44" s="88" t="s">
        <v>500</v>
      </c>
    </row>
    <row r="45" spans="2:13" ht="27.75" customHeight="1" x14ac:dyDescent="0.15">
      <c r="B45" s="1171"/>
      <c r="C45" s="1172"/>
      <c r="D45" s="85"/>
      <c r="E45" s="1175" t="s">
        <v>28</v>
      </c>
      <c r="F45" s="1175"/>
      <c r="G45" s="1175"/>
      <c r="H45" s="1176"/>
      <c r="I45" s="86">
        <v>25816</v>
      </c>
      <c r="J45" s="87">
        <v>25034</v>
      </c>
      <c r="K45" s="87">
        <v>24998</v>
      </c>
      <c r="L45" s="87">
        <v>23851</v>
      </c>
      <c r="M45" s="88">
        <v>21698</v>
      </c>
    </row>
    <row r="46" spans="2:13" ht="27.75" customHeight="1" x14ac:dyDescent="0.15">
      <c r="B46" s="1171"/>
      <c r="C46" s="1172"/>
      <c r="D46" s="85"/>
      <c r="E46" s="1175" t="s">
        <v>29</v>
      </c>
      <c r="F46" s="1175"/>
      <c r="G46" s="1175"/>
      <c r="H46" s="1176"/>
      <c r="I46" s="86">
        <v>772</v>
      </c>
      <c r="J46" s="87">
        <v>757</v>
      </c>
      <c r="K46" s="87">
        <v>744</v>
      </c>
      <c r="L46" s="87">
        <v>731</v>
      </c>
      <c r="M46" s="88">
        <v>717</v>
      </c>
    </row>
    <row r="47" spans="2:13" ht="27.75" customHeight="1" x14ac:dyDescent="0.15">
      <c r="B47" s="1171"/>
      <c r="C47" s="1172"/>
      <c r="D47" s="85"/>
      <c r="E47" s="1175" t="s">
        <v>30</v>
      </c>
      <c r="F47" s="1175"/>
      <c r="G47" s="1175"/>
      <c r="H47" s="1176"/>
      <c r="I47" s="86" t="s">
        <v>500</v>
      </c>
      <c r="J47" s="87" t="s">
        <v>500</v>
      </c>
      <c r="K47" s="87" t="s">
        <v>500</v>
      </c>
      <c r="L47" s="87" t="s">
        <v>500</v>
      </c>
      <c r="M47" s="88" t="s">
        <v>500</v>
      </c>
    </row>
    <row r="48" spans="2:13" ht="27.75" customHeight="1" x14ac:dyDescent="0.15">
      <c r="B48" s="1173"/>
      <c r="C48" s="1174"/>
      <c r="D48" s="85"/>
      <c r="E48" s="1175" t="s">
        <v>31</v>
      </c>
      <c r="F48" s="1175"/>
      <c r="G48" s="1175"/>
      <c r="H48" s="1176"/>
      <c r="I48" s="86" t="s">
        <v>500</v>
      </c>
      <c r="J48" s="87" t="s">
        <v>500</v>
      </c>
      <c r="K48" s="87" t="s">
        <v>500</v>
      </c>
      <c r="L48" s="87" t="s">
        <v>500</v>
      </c>
      <c r="M48" s="88" t="s">
        <v>500</v>
      </c>
    </row>
    <row r="49" spans="2:13" ht="27.75" customHeight="1" x14ac:dyDescent="0.15">
      <c r="B49" s="1169" t="s">
        <v>32</v>
      </c>
      <c r="C49" s="1170"/>
      <c r="D49" s="89"/>
      <c r="E49" s="1175" t="s">
        <v>33</v>
      </c>
      <c r="F49" s="1175"/>
      <c r="G49" s="1175"/>
      <c r="H49" s="1176"/>
      <c r="I49" s="86">
        <v>14811</v>
      </c>
      <c r="J49" s="87">
        <v>15487</v>
      </c>
      <c r="K49" s="87">
        <v>15090</v>
      </c>
      <c r="L49" s="87">
        <v>15831</v>
      </c>
      <c r="M49" s="88">
        <v>15817</v>
      </c>
    </row>
    <row r="50" spans="2:13" ht="27.75" customHeight="1" x14ac:dyDescent="0.15">
      <c r="B50" s="1171"/>
      <c r="C50" s="1172"/>
      <c r="D50" s="85"/>
      <c r="E50" s="1175" t="s">
        <v>34</v>
      </c>
      <c r="F50" s="1175"/>
      <c r="G50" s="1175"/>
      <c r="H50" s="1176"/>
      <c r="I50" s="86">
        <v>25171</v>
      </c>
      <c r="J50" s="87">
        <v>24876</v>
      </c>
      <c r="K50" s="87">
        <v>23599</v>
      </c>
      <c r="L50" s="87">
        <v>22486</v>
      </c>
      <c r="M50" s="88">
        <v>20979</v>
      </c>
    </row>
    <row r="51" spans="2:13" ht="27.75" customHeight="1" x14ac:dyDescent="0.15">
      <c r="B51" s="1173"/>
      <c r="C51" s="1174"/>
      <c r="D51" s="85"/>
      <c r="E51" s="1175" t="s">
        <v>35</v>
      </c>
      <c r="F51" s="1175"/>
      <c r="G51" s="1175"/>
      <c r="H51" s="1176"/>
      <c r="I51" s="86">
        <v>109666</v>
      </c>
      <c r="J51" s="87">
        <v>108598</v>
      </c>
      <c r="K51" s="87">
        <v>106517</v>
      </c>
      <c r="L51" s="87">
        <v>105194</v>
      </c>
      <c r="M51" s="88">
        <v>107117</v>
      </c>
    </row>
    <row r="52" spans="2:13" ht="27.75" customHeight="1" thickBot="1" x14ac:dyDescent="0.2">
      <c r="B52" s="1177" t="s">
        <v>36</v>
      </c>
      <c r="C52" s="1178"/>
      <c r="D52" s="90"/>
      <c r="E52" s="1179" t="s">
        <v>37</v>
      </c>
      <c r="F52" s="1179"/>
      <c r="G52" s="1179"/>
      <c r="H52" s="1180"/>
      <c r="I52" s="91">
        <v>69022</v>
      </c>
      <c r="J52" s="92">
        <v>65424</v>
      </c>
      <c r="K52" s="92">
        <v>61112</v>
      </c>
      <c r="L52" s="92">
        <v>54675</v>
      </c>
      <c r="M52" s="93">
        <v>50114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67523</v>
      </c>
      <c r="E3" s="116"/>
      <c r="F3" s="117">
        <v>41739</v>
      </c>
      <c r="G3" s="118"/>
      <c r="H3" s="119"/>
    </row>
    <row r="4" spans="1:8" x14ac:dyDescent="0.15">
      <c r="A4" s="120"/>
      <c r="B4" s="121"/>
      <c r="C4" s="122"/>
      <c r="D4" s="123">
        <v>36538</v>
      </c>
      <c r="E4" s="124"/>
      <c r="F4" s="125">
        <v>24625</v>
      </c>
      <c r="G4" s="126"/>
      <c r="H4" s="127"/>
    </row>
    <row r="5" spans="1:8" x14ac:dyDescent="0.15">
      <c r="A5" s="108" t="s">
        <v>519</v>
      </c>
      <c r="B5" s="113"/>
      <c r="C5" s="114"/>
      <c r="D5" s="115">
        <v>47686</v>
      </c>
      <c r="E5" s="116"/>
      <c r="F5" s="117">
        <v>36765</v>
      </c>
      <c r="G5" s="118"/>
      <c r="H5" s="119"/>
    </row>
    <row r="6" spans="1:8" x14ac:dyDescent="0.15">
      <c r="A6" s="120"/>
      <c r="B6" s="121"/>
      <c r="C6" s="122"/>
      <c r="D6" s="123">
        <v>28592</v>
      </c>
      <c r="E6" s="124"/>
      <c r="F6" s="125">
        <v>20975</v>
      </c>
      <c r="G6" s="126"/>
      <c r="H6" s="127"/>
    </row>
    <row r="7" spans="1:8" x14ac:dyDescent="0.15">
      <c r="A7" s="108" t="s">
        <v>520</v>
      </c>
      <c r="B7" s="113"/>
      <c r="C7" s="114"/>
      <c r="D7" s="115">
        <v>46580</v>
      </c>
      <c r="E7" s="116"/>
      <c r="F7" s="117">
        <v>39052</v>
      </c>
      <c r="G7" s="118"/>
      <c r="H7" s="119"/>
    </row>
    <row r="8" spans="1:8" x14ac:dyDescent="0.15">
      <c r="A8" s="120"/>
      <c r="B8" s="121"/>
      <c r="C8" s="122"/>
      <c r="D8" s="123">
        <v>32837</v>
      </c>
      <c r="E8" s="124"/>
      <c r="F8" s="125">
        <v>21186</v>
      </c>
      <c r="G8" s="126"/>
      <c r="H8" s="127"/>
    </row>
    <row r="9" spans="1:8" x14ac:dyDescent="0.15">
      <c r="A9" s="108" t="s">
        <v>521</v>
      </c>
      <c r="B9" s="113"/>
      <c r="C9" s="114"/>
      <c r="D9" s="115">
        <v>38536</v>
      </c>
      <c r="E9" s="116"/>
      <c r="F9" s="117">
        <v>41235</v>
      </c>
      <c r="G9" s="118"/>
      <c r="H9" s="119"/>
    </row>
    <row r="10" spans="1:8" x14ac:dyDescent="0.15">
      <c r="A10" s="120"/>
      <c r="B10" s="121"/>
      <c r="C10" s="122"/>
      <c r="D10" s="123">
        <v>21481</v>
      </c>
      <c r="E10" s="124"/>
      <c r="F10" s="125">
        <v>22086</v>
      </c>
      <c r="G10" s="126"/>
      <c r="H10" s="127"/>
    </row>
    <row r="11" spans="1:8" x14ac:dyDescent="0.15">
      <c r="A11" s="108" t="s">
        <v>522</v>
      </c>
      <c r="B11" s="113"/>
      <c r="C11" s="114"/>
      <c r="D11" s="115">
        <v>69096</v>
      </c>
      <c r="E11" s="116"/>
      <c r="F11" s="117">
        <v>41862</v>
      </c>
      <c r="G11" s="118"/>
      <c r="H11" s="119"/>
    </row>
    <row r="12" spans="1:8" x14ac:dyDescent="0.15">
      <c r="A12" s="120"/>
      <c r="B12" s="121"/>
      <c r="C12" s="128"/>
      <c r="D12" s="123">
        <v>39627</v>
      </c>
      <c r="E12" s="124"/>
      <c r="F12" s="125">
        <v>23710</v>
      </c>
      <c r="G12" s="126"/>
      <c r="H12" s="127"/>
    </row>
    <row r="13" spans="1:8" x14ac:dyDescent="0.15">
      <c r="A13" s="108"/>
      <c r="B13" s="113"/>
      <c r="C13" s="129"/>
      <c r="D13" s="130">
        <v>53884</v>
      </c>
      <c r="E13" s="131"/>
      <c r="F13" s="132">
        <v>40131</v>
      </c>
      <c r="G13" s="133"/>
      <c r="H13" s="119"/>
    </row>
    <row r="14" spans="1:8" x14ac:dyDescent="0.15">
      <c r="A14" s="120"/>
      <c r="B14" s="121"/>
      <c r="C14" s="122"/>
      <c r="D14" s="123">
        <v>31815</v>
      </c>
      <c r="E14" s="124"/>
      <c r="F14" s="125">
        <v>22516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2.0299999999999998</v>
      </c>
      <c r="C19" s="134">
        <f>ROUND(VALUE(SUBSTITUTE(実質収支比率等に係る経年分析!G$48,"▲","-")),2)</f>
        <v>2.34</v>
      </c>
      <c r="D19" s="134">
        <f>ROUND(VALUE(SUBSTITUTE(実質収支比率等に係る経年分析!H$48,"▲","-")),2)</f>
        <v>2.61</v>
      </c>
      <c r="E19" s="134">
        <f>ROUND(VALUE(SUBSTITUTE(実質収支比率等に係る経年分析!I$48,"▲","-")),2)</f>
        <v>4.05</v>
      </c>
      <c r="F19" s="134">
        <f>ROUND(VALUE(SUBSTITUTE(実質収支比率等に係る経年分析!J$48,"▲","-")),2)</f>
        <v>2.46</v>
      </c>
    </row>
    <row r="20" spans="1:11" x14ac:dyDescent="0.15">
      <c r="A20" s="134" t="s">
        <v>42</v>
      </c>
      <c r="B20" s="134">
        <f>ROUND(VALUE(SUBSTITUTE(実質収支比率等に係る経年分析!F$47,"▲","-")),2)</f>
        <v>12.73</v>
      </c>
      <c r="C20" s="134">
        <f>ROUND(VALUE(SUBSTITUTE(実質収支比率等に係る経年分析!G$47,"▲","-")),2)</f>
        <v>13.8</v>
      </c>
      <c r="D20" s="134">
        <f>ROUND(VALUE(SUBSTITUTE(実質収支比率等に係る経年分析!H$47,"▲","-")),2)</f>
        <v>11.82</v>
      </c>
      <c r="E20" s="134">
        <f>ROUND(VALUE(SUBSTITUTE(実質収支比率等に係る経年分析!I$47,"▲","-")),2)</f>
        <v>13.13</v>
      </c>
      <c r="F20" s="134">
        <f>ROUND(VALUE(SUBSTITUTE(実質収支比率等に係る経年分析!J$47,"▲","-")),2)</f>
        <v>13.38</v>
      </c>
    </row>
    <row r="21" spans="1:11" x14ac:dyDescent="0.15">
      <c r="A21" s="134" t="s">
        <v>43</v>
      </c>
      <c r="B21" s="134">
        <f>IF(ISNUMBER(VALUE(SUBSTITUTE(実質収支比率等に係る経年分析!F$49,"▲","-"))),ROUND(VALUE(SUBSTITUTE(実質収支比率等に係る経年分析!F$49,"▲","-")),2),NA())</f>
        <v>5.83</v>
      </c>
      <c r="C21" s="134">
        <f>IF(ISNUMBER(VALUE(SUBSTITUTE(実質収支比率等に係る経年分析!G$49,"▲","-"))),ROUND(VALUE(SUBSTITUTE(実質収支比率等に係る経年分析!G$49,"▲","-")),2),NA())</f>
        <v>1.1599999999999999</v>
      </c>
      <c r="D21" s="134">
        <f>IF(ISNUMBER(VALUE(SUBSTITUTE(実質収支比率等に係る経年分析!H$49,"▲","-"))),ROUND(VALUE(SUBSTITUTE(実質収支比率等に係る経年分析!H$49,"▲","-")),2),NA())</f>
        <v>-1.54</v>
      </c>
      <c r="E21" s="134">
        <f>IF(ISNUMBER(VALUE(SUBSTITUTE(実質収支比率等に係る経年分析!I$49,"▲","-"))),ROUND(VALUE(SUBSTITUTE(実質収支比率等に係る経年分析!I$49,"▲","-")),2),NA())</f>
        <v>2.75</v>
      </c>
      <c r="F21" s="134">
        <f>IF(ISNUMBER(VALUE(SUBSTITUTE(実質収支比率等に係る経年分析!J$49,"▲","-"))),ROUND(VALUE(SUBSTITUTE(実質収支比率等に係る経年分析!J$49,"▲","-")),2),NA())</f>
        <v>-0.48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0.15</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5.55</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x14ac:dyDescent="0.15">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x14ac:dyDescent="0.15">
      <c r="A31" s="135" t="str">
        <f>IF(連結実質赤字比率に係る赤字・黒字の構成分析!C$39="",NA(),連結実質赤字比率に係る赤字・黒字の構成分析!C$39)</f>
        <v>介護保険事業（保険勘定）特別会計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v>
      </c>
    </row>
    <row r="32" spans="1:11" x14ac:dyDescent="0.15">
      <c r="A32" s="135" t="str">
        <f>IF(連結実質赤字比率に係る赤字・黒字の構成分析!C$38="",NA(),連結実質赤字比率に係る赤字・黒字の構成分析!C$38)</f>
        <v>国民健康保険事業（事業勘定）特別会計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1.77</v>
      </c>
    </row>
    <row r="34" spans="1:16" x14ac:dyDescent="0.15">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2.4500000000000002</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12276</v>
      </c>
      <c r="E42" s="136"/>
      <c r="F42" s="136"/>
      <c r="G42" s="136">
        <f>'実質公債費比率（分子）の構造'!L$52</f>
        <v>12506</v>
      </c>
      <c r="H42" s="136"/>
      <c r="I42" s="136"/>
      <c r="J42" s="136">
        <f>'実質公債費比率（分子）の構造'!M$52</f>
        <v>12548</v>
      </c>
      <c r="K42" s="136"/>
      <c r="L42" s="136"/>
      <c r="M42" s="136">
        <f>'実質公債費比率（分子）の構造'!N$52</f>
        <v>12623</v>
      </c>
      <c r="N42" s="136"/>
      <c r="O42" s="136"/>
      <c r="P42" s="136">
        <f>'実質公債費比率（分子）の構造'!O$52</f>
        <v>13144</v>
      </c>
    </row>
    <row r="43" spans="1:16" x14ac:dyDescent="0.15">
      <c r="A43" s="136" t="s">
        <v>51</v>
      </c>
      <c r="B43" s="136">
        <f>'実質公債費比率（分子）の構造'!K$51</f>
        <v>11</v>
      </c>
      <c r="C43" s="136"/>
      <c r="D43" s="136"/>
      <c r="E43" s="136">
        <f>'実質公債費比率（分子）の構造'!L$51</f>
        <v>12</v>
      </c>
      <c r="F43" s="136"/>
      <c r="G43" s="136"/>
      <c r="H43" s="136">
        <f>'実質公債費比率（分子）の構造'!M$51</f>
        <v>7</v>
      </c>
      <c r="I43" s="136"/>
      <c r="J43" s="136"/>
      <c r="K43" s="136">
        <f>'実質公債費比率（分子）の構造'!N$51</f>
        <v>7</v>
      </c>
      <c r="L43" s="136"/>
      <c r="M43" s="136"/>
      <c r="N43" s="136">
        <f>'実質公債費比率（分子）の構造'!O$51</f>
        <v>3</v>
      </c>
      <c r="O43" s="136"/>
      <c r="P43" s="136"/>
    </row>
    <row r="44" spans="1:16" x14ac:dyDescent="0.15">
      <c r="A44" s="136" t="s">
        <v>52</v>
      </c>
      <c r="B44" s="136">
        <f>'実質公債費比率（分子）の構造'!K$50</f>
        <v>1129</v>
      </c>
      <c r="C44" s="136"/>
      <c r="D44" s="136"/>
      <c r="E44" s="136">
        <f>'実質公債費比率（分子）の構造'!L$50</f>
        <v>1129</v>
      </c>
      <c r="F44" s="136"/>
      <c r="G44" s="136"/>
      <c r="H44" s="136">
        <f>'実質公債費比率（分子）の構造'!M$50</f>
        <v>1129</v>
      </c>
      <c r="I44" s="136"/>
      <c r="J44" s="136"/>
      <c r="K44" s="136">
        <f>'実質公債費比率（分子）の構造'!N$50</f>
        <v>1130</v>
      </c>
      <c r="L44" s="136"/>
      <c r="M44" s="136"/>
      <c r="N44" s="136">
        <f>'実質公債費比率（分子）の構造'!O$50</f>
        <v>1130</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2499</v>
      </c>
      <c r="C46" s="136"/>
      <c r="D46" s="136"/>
      <c r="E46" s="136">
        <f>'実質公債費比率（分子）の構造'!L$48</f>
        <v>2878</v>
      </c>
      <c r="F46" s="136"/>
      <c r="G46" s="136"/>
      <c r="H46" s="136">
        <f>'実質公債費比率（分子）の構造'!M$48</f>
        <v>2302</v>
      </c>
      <c r="I46" s="136"/>
      <c r="J46" s="136"/>
      <c r="K46" s="136">
        <f>'実質公債費比率（分子）の構造'!N$48</f>
        <v>2298</v>
      </c>
      <c r="L46" s="136"/>
      <c r="M46" s="136"/>
      <c r="N46" s="136">
        <f>'実質公債費比率（分子）の構造'!O$48</f>
        <v>2213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14693</v>
      </c>
      <c r="C49" s="136"/>
      <c r="D49" s="136"/>
      <c r="E49" s="136">
        <f>'実質公債費比率（分子）の構造'!L$45</f>
        <v>14677</v>
      </c>
      <c r="F49" s="136"/>
      <c r="G49" s="136"/>
      <c r="H49" s="136">
        <f>'実質公債費比率（分子）の構造'!M$45</f>
        <v>15299</v>
      </c>
      <c r="I49" s="136"/>
      <c r="J49" s="136"/>
      <c r="K49" s="136">
        <f>'実質公債費比率（分子）の構造'!N$45</f>
        <v>15264</v>
      </c>
      <c r="L49" s="136"/>
      <c r="M49" s="136"/>
      <c r="N49" s="136">
        <f>'実質公債費比率（分子）の構造'!O$45</f>
        <v>15177</v>
      </c>
      <c r="O49" s="136"/>
      <c r="P49" s="136"/>
    </row>
    <row r="50" spans="1:16" x14ac:dyDescent="0.15">
      <c r="A50" s="136" t="s">
        <v>58</v>
      </c>
      <c r="B50" s="136" t="e">
        <f>NA()</f>
        <v>#N/A</v>
      </c>
      <c r="C50" s="136">
        <f>IF(ISNUMBER('実質公債費比率（分子）の構造'!K$53),'実質公債費比率（分子）の構造'!K$53,NA())</f>
        <v>6056</v>
      </c>
      <c r="D50" s="136" t="e">
        <f>NA()</f>
        <v>#N/A</v>
      </c>
      <c r="E50" s="136" t="e">
        <f>NA()</f>
        <v>#N/A</v>
      </c>
      <c r="F50" s="136">
        <f>IF(ISNUMBER('実質公債費比率（分子）の構造'!L$53),'実質公債費比率（分子）の構造'!L$53,NA())</f>
        <v>6190</v>
      </c>
      <c r="G50" s="136" t="e">
        <f>NA()</f>
        <v>#N/A</v>
      </c>
      <c r="H50" s="136" t="e">
        <f>NA()</f>
        <v>#N/A</v>
      </c>
      <c r="I50" s="136">
        <f>IF(ISNUMBER('実質公債費比率（分子）の構造'!M$53),'実質公債費比率（分子）の構造'!M$53,NA())</f>
        <v>6189</v>
      </c>
      <c r="J50" s="136" t="e">
        <f>NA()</f>
        <v>#N/A</v>
      </c>
      <c r="K50" s="136" t="e">
        <f>NA()</f>
        <v>#N/A</v>
      </c>
      <c r="L50" s="136">
        <f>IF(ISNUMBER('実質公債費比率（分子）の構造'!N$53),'実質公債費比率（分子）の構造'!N$53,NA())</f>
        <v>6076</v>
      </c>
      <c r="M50" s="136" t="e">
        <f>NA()</f>
        <v>#N/A</v>
      </c>
      <c r="N50" s="136" t="e">
        <f>NA()</f>
        <v>#N/A</v>
      </c>
      <c r="O50" s="136">
        <f>IF(ISNUMBER('実質公債費比率（分子）の構造'!O$53),'実質公債費比率（分子）の構造'!O$53,NA())</f>
        <v>5379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109666</v>
      </c>
      <c r="E56" s="135"/>
      <c r="F56" s="135"/>
      <c r="G56" s="135">
        <f>'将来負担比率（分子）の構造'!J$51</f>
        <v>108598</v>
      </c>
      <c r="H56" s="135"/>
      <c r="I56" s="135"/>
      <c r="J56" s="135">
        <f>'将来負担比率（分子）の構造'!K$51</f>
        <v>106517</v>
      </c>
      <c r="K56" s="135"/>
      <c r="L56" s="135"/>
      <c r="M56" s="135">
        <f>'将来負担比率（分子）の構造'!L$51</f>
        <v>105194</v>
      </c>
      <c r="N56" s="135"/>
      <c r="O56" s="135"/>
      <c r="P56" s="135">
        <f>'将来負担比率（分子）の構造'!M$51</f>
        <v>107117</v>
      </c>
    </row>
    <row r="57" spans="1:16" x14ac:dyDescent="0.15">
      <c r="A57" s="135" t="s">
        <v>34</v>
      </c>
      <c r="B57" s="135"/>
      <c r="C57" s="135"/>
      <c r="D57" s="135">
        <f>'将来負担比率（分子）の構造'!I$50</f>
        <v>25171</v>
      </c>
      <c r="E57" s="135"/>
      <c r="F57" s="135"/>
      <c r="G57" s="135">
        <f>'将来負担比率（分子）の構造'!J$50</f>
        <v>24876</v>
      </c>
      <c r="H57" s="135"/>
      <c r="I57" s="135"/>
      <c r="J57" s="135">
        <f>'将来負担比率（分子）の構造'!K$50</f>
        <v>23599</v>
      </c>
      <c r="K57" s="135"/>
      <c r="L57" s="135"/>
      <c r="M57" s="135">
        <f>'将来負担比率（分子）の構造'!L$50</f>
        <v>22486</v>
      </c>
      <c r="N57" s="135"/>
      <c r="O57" s="135"/>
      <c r="P57" s="135">
        <f>'将来負担比率（分子）の構造'!M$50</f>
        <v>20979</v>
      </c>
    </row>
    <row r="58" spans="1:16" x14ac:dyDescent="0.15">
      <c r="A58" s="135" t="s">
        <v>33</v>
      </c>
      <c r="B58" s="135"/>
      <c r="C58" s="135"/>
      <c r="D58" s="135">
        <f>'将来負担比率（分子）の構造'!I$49</f>
        <v>14811</v>
      </c>
      <c r="E58" s="135"/>
      <c r="F58" s="135"/>
      <c r="G58" s="135">
        <f>'将来負担比率（分子）の構造'!J$49</f>
        <v>15487</v>
      </c>
      <c r="H58" s="135"/>
      <c r="I58" s="135"/>
      <c r="J58" s="135">
        <f>'将来負担比率（分子）の構造'!K$49</f>
        <v>15090</v>
      </c>
      <c r="K58" s="135"/>
      <c r="L58" s="135"/>
      <c r="M58" s="135">
        <f>'将来負担比率（分子）の構造'!L$49</f>
        <v>15831</v>
      </c>
      <c r="N58" s="135"/>
      <c r="O58" s="135"/>
      <c r="P58" s="135">
        <f>'将来負担比率（分子）の構造'!M$49</f>
        <v>15817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772</v>
      </c>
      <c r="C61" s="135"/>
      <c r="D61" s="135"/>
      <c r="E61" s="135">
        <f>'将来負担比率（分子）の構造'!J$46</f>
        <v>757</v>
      </c>
      <c r="F61" s="135"/>
      <c r="G61" s="135"/>
      <c r="H61" s="135">
        <f>'将来負担比率（分子）の構造'!K$46</f>
        <v>744</v>
      </c>
      <c r="I61" s="135"/>
      <c r="J61" s="135"/>
      <c r="K61" s="135">
        <f>'将来負担比率（分子）の構造'!L$46</f>
        <v>731</v>
      </c>
      <c r="L61" s="135"/>
      <c r="M61" s="135"/>
      <c r="N61" s="135">
        <f>'将来負担比率（分子）の構造'!M$46</f>
        <v>717</v>
      </c>
      <c r="O61" s="135"/>
      <c r="P61" s="135"/>
    </row>
    <row r="62" spans="1:16" x14ac:dyDescent="0.15">
      <c r="A62" s="135" t="s">
        <v>28</v>
      </c>
      <c r="B62" s="135">
        <f>'将来負担比率（分子）の構造'!I$45</f>
        <v>25816</v>
      </c>
      <c r="C62" s="135"/>
      <c r="D62" s="135"/>
      <c r="E62" s="135">
        <f>'将来負担比率（分子）の構造'!J$45</f>
        <v>25034</v>
      </c>
      <c r="F62" s="135"/>
      <c r="G62" s="135"/>
      <c r="H62" s="135">
        <f>'将来負担比率（分子）の構造'!K$45</f>
        <v>24998</v>
      </c>
      <c r="I62" s="135"/>
      <c r="J62" s="135"/>
      <c r="K62" s="135">
        <f>'将来負担比率（分子）の構造'!L$45</f>
        <v>23851</v>
      </c>
      <c r="L62" s="135"/>
      <c r="M62" s="135"/>
      <c r="N62" s="135">
        <f>'将来負担比率（分子）の構造'!M$45</f>
        <v>21698</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45848</v>
      </c>
      <c r="C64" s="135"/>
      <c r="D64" s="135"/>
      <c r="E64" s="135">
        <f>'将来負担比率（分子）の構造'!J$43</f>
        <v>41308</v>
      </c>
      <c r="F64" s="135"/>
      <c r="G64" s="135"/>
      <c r="H64" s="135">
        <f>'将来負担比率（分子）の構造'!K$43</f>
        <v>38621</v>
      </c>
      <c r="I64" s="135"/>
      <c r="J64" s="135"/>
      <c r="K64" s="135">
        <f>'将来負担比率（分子）の構造'!L$43</f>
        <v>37643</v>
      </c>
      <c r="L64" s="135"/>
      <c r="M64" s="135"/>
      <c r="N64" s="135">
        <f>'将来負担比率（分子）の構造'!M$43</f>
        <v>36248</v>
      </c>
      <c r="O64" s="135"/>
      <c r="P64" s="135"/>
    </row>
    <row r="65" spans="1:16" x14ac:dyDescent="0.15">
      <c r="A65" s="135" t="s">
        <v>25</v>
      </c>
      <c r="B65" s="135">
        <f>'将来負担比率（分子）の構造'!I$42</f>
        <v>9226</v>
      </c>
      <c r="C65" s="135"/>
      <c r="D65" s="135"/>
      <c r="E65" s="135">
        <f>'将来負担比率（分子）の構造'!J$42</f>
        <v>8152</v>
      </c>
      <c r="F65" s="135"/>
      <c r="G65" s="135"/>
      <c r="H65" s="135">
        <f>'将来負担比率（分子）の構造'!K$42</f>
        <v>7071</v>
      </c>
      <c r="I65" s="135"/>
      <c r="J65" s="135"/>
      <c r="K65" s="135">
        <f>'将来負担比率（分子）の構造'!L$42</f>
        <v>5985</v>
      </c>
      <c r="L65" s="135"/>
      <c r="M65" s="135"/>
      <c r="N65" s="135">
        <f>'将来負担比率（分子）の構造'!M$42</f>
        <v>4894</v>
      </c>
      <c r="O65" s="135"/>
      <c r="P65" s="135"/>
    </row>
    <row r="66" spans="1:16" x14ac:dyDescent="0.15">
      <c r="A66" s="135" t="s">
        <v>24</v>
      </c>
      <c r="B66" s="135">
        <f>'将来負担比率（分子）の構造'!I$41</f>
        <v>137009</v>
      </c>
      <c r="C66" s="135"/>
      <c r="D66" s="135"/>
      <c r="E66" s="135">
        <f>'将来負担比率（分子）の構造'!J$41</f>
        <v>139135</v>
      </c>
      <c r="F66" s="135"/>
      <c r="G66" s="135"/>
      <c r="H66" s="135">
        <f>'将来負担比率（分子）の構造'!K$41</f>
        <v>134883</v>
      </c>
      <c r="I66" s="135"/>
      <c r="J66" s="135"/>
      <c r="K66" s="135">
        <f>'将来負担比率（分子）の構造'!L$41</f>
        <v>129976</v>
      </c>
      <c r="L66" s="135"/>
      <c r="M66" s="135"/>
      <c r="N66" s="135">
        <f>'将来負担比率（分子）の構造'!M$41</f>
        <v>130470</v>
      </c>
      <c r="O66" s="135"/>
      <c r="P66" s="135"/>
    </row>
    <row r="67" spans="1:16" x14ac:dyDescent="0.15">
      <c r="A67" s="135" t="s">
        <v>62</v>
      </c>
      <c r="B67" s="135" t="e">
        <f>NA()</f>
        <v>#N/A</v>
      </c>
      <c r="C67" s="135">
        <f>IF(ISNUMBER('将来負担比率（分子）の構造'!I$52), IF('将来負担比率（分子）の構造'!I$52 &lt; 0, 0, '将来負担比率（分子）の構造'!I$52), NA())</f>
        <v>69022</v>
      </c>
      <c r="D67" s="135" t="e">
        <f>NA()</f>
        <v>#N/A</v>
      </c>
      <c r="E67" s="135" t="e">
        <f>NA()</f>
        <v>#N/A</v>
      </c>
      <c r="F67" s="135">
        <f>IF(ISNUMBER('将来負担比率（分子）の構造'!J$52), IF('将来負担比率（分子）の構造'!J$52 &lt; 0, 0, '将来負担比率（分子）の構造'!J$52), NA())</f>
        <v>65424</v>
      </c>
      <c r="G67" s="135" t="e">
        <f>NA()</f>
        <v>#N/A</v>
      </c>
      <c r="H67" s="135" t="e">
        <f>NA()</f>
        <v>#N/A</v>
      </c>
      <c r="I67" s="135">
        <f>IF(ISNUMBER('将来負担比率（分子）の構造'!K$52), IF('将来負担比率（分子）の構造'!K$52 &lt; 0, 0, '将来負担比率（分子）の構造'!K$52), NA())</f>
        <v>61112</v>
      </c>
      <c r="J67" s="135" t="e">
        <f>NA()</f>
        <v>#N/A</v>
      </c>
      <c r="K67" s="135" t="e">
        <f>NA()</f>
        <v>#N/A</v>
      </c>
      <c r="L67" s="135">
        <f>IF(ISNUMBER('将来負担比率（分子）の構造'!L$52), IF('将来負担比率（分子）の構造'!L$52 &lt; 0, 0, '将来負担比率（分子）の構造'!L$52), NA())</f>
        <v>54675</v>
      </c>
      <c r="M67" s="135" t="e">
        <f>NA()</f>
        <v>#N/A</v>
      </c>
      <c r="N67" s="135" t="e">
        <f>NA()</f>
        <v>#N/A</v>
      </c>
      <c r="O67" s="135">
        <f>IF(ISNUMBER('将来負担比率（分子）の構造'!M$52), IF('将来負担比率（分子）の構造'!M$52 &lt; 0, 0, '将来負担比率（分子）の構造'!M$52), NA())</f>
        <v>50114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31107457</v>
      </c>
      <c r="S5" s="639"/>
      <c r="T5" s="639"/>
      <c r="U5" s="639"/>
      <c r="V5" s="639"/>
      <c r="W5" s="639"/>
      <c r="X5" s="639"/>
      <c r="Y5" s="686"/>
      <c r="Z5" s="699">
        <v>28.9</v>
      </c>
      <c r="AA5" s="699"/>
      <c r="AB5" s="699"/>
      <c r="AC5" s="699"/>
      <c r="AD5" s="700">
        <v>28968989</v>
      </c>
      <c r="AE5" s="700"/>
      <c r="AF5" s="700"/>
      <c r="AG5" s="700"/>
      <c r="AH5" s="700"/>
      <c r="AI5" s="700"/>
      <c r="AJ5" s="700"/>
      <c r="AK5" s="700"/>
      <c r="AL5" s="687">
        <v>53</v>
      </c>
      <c r="AM5" s="656"/>
      <c r="AN5" s="656"/>
      <c r="AO5" s="688"/>
      <c r="AP5" s="675" t="s">
        <v>206</v>
      </c>
      <c r="AQ5" s="676"/>
      <c r="AR5" s="676"/>
      <c r="AS5" s="676"/>
      <c r="AT5" s="676"/>
      <c r="AU5" s="676"/>
      <c r="AV5" s="676"/>
      <c r="AW5" s="676"/>
      <c r="AX5" s="676"/>
      <c r="AY5" s="676"/>
      <c r="AZ5" s="676"/>
      <c r="BA5" s="676"/>
      <c r="BB5" s="676"/>
      <c r="BC5" s="676"/>
      <c r="BD5" s="676"/>
      <c r="BE5" s="676"/>
      <c r="BF5" s="677"/>
      <c r="BG5" s="588">
        <v>28956353</v>
      </c>
      <c r="BH5" s="589"/>
      <c r="BI5" s="589"/>
      <c r="BJ5" s="589"/>
      <c r="BK5" s="589"/>
      <c r="BL5" s="589"/>
      <c r="BM5" s="589"/>
      <c r="BN5" s="590"/>
      <c r="BO5" s="641">
        <v>93.1</v>
      </c>
      <c r="BP5" s="641"/>
      <c r="BQ5" s="641"/>
      <c r="BR5" s="641"/>
      <c r="BS5" s="642">
        <v>381153</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621202</v>
      </c>
      <c r="S6" s="589"/>
      <c r="T6" s="589"/>
      <c r="U6" s="589"/>
      <c r="V6" s="589"/>
      <c r="W6" s="589"/>
      <c r="X6" s="589"/>
      <c r="Y6" s="590"/>
      <c r="Z6" s="641">
        <v>0.6</v>
      </c>
      <c r="AA6" s="641"/>
      <c r="AB6" s="641"/>
      <c r="AC6" s="641"/>
      <c r="AD6" s="642">
        <v>621202</v>
      </c>
      <c r="AE6" s="642"/>
      <c r="AF6" s="642"/>
      <c r="AG6" s="642"/>
      <c r="AH6" s="642"/>
      <c r="AI6" s="642"/>
      <c r="AJ6" s="642"/>
      <c r="AK6" s="642"/>
      <c r="AL6" s="611">
        <v>1.1000000000000001</v>
      </c>
      <c r="AM6" s="643"/>
      <c r="AN6" s="643"/>
      <c r="AO6" s="644"/>
      <c r="AP6" s="585" t="s">
        <v>211</v>
      </c>
      <c r="AQ6" s="586"/>
      <c r="AR6" s="586"/>
      <c r="AS6" s="586"/>
      <c r="AT6" s="586"/>
      <c r="AU6" s="586"/>
      <c r="AV6" s="586"/>
      <c r="AW6" s="586"/>
      <c r="AX6" s="586"/>
      <c r="AY6" s="586"/>
      <c r="AZ6" s="586"/>
      <c r="BA6" s="586"/>
      <c r="BB6" s="586"/>
      <c r="BC6" s="586"/>
      <c r="BD6" s="586"/>
      <c r="BE6" s="586"/>
      <c r="BF6" s="587"/>
      <c r="BG6" s="588">
        <v>28956353</v>
      </c>
      <c r="BH6" s="589"/>
      <c r="BI6" s="589"/>
      <c r="BJ6" s="589"/>
      <c r="BK6" s="589"/>
      <c r="BL6" s="589"/>
      <c r="BM6" s="589"/>
      <c r="BN6" s="590"/>
      <c r="BO6" s="641">
        <v>93.1</v>
      </c>
      <c r="BP6" s="641"/>
      <c r="BQ6" s="641"/>
      <c r="BR6" s="641"/>
      <c r="BS6" s="642">
        <v>381153</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604213</v>
      </c>
      <c r="CS6" s="589"/>
      <c r="CT6" s="589"/>
      <c r="CU6" s="589"/>
      <c r="CV6" s="589"/>
      <c r="CW6" s="589"/>
      <c r="CX6" s="589"/>
      <c r="CY6" s="590"/>
      <c r="CZ6" s="641">
        <v>0.6</v>
      </c>
      <c r="DA6" s="641"/>
      <c r="DB6" s="641"/>
      <c r="DC6" s="641"/>
      <c r="DD6" s="594">
        <v>3210</v>
      </c>
      <c r="DE6" s="589"/>
      <c r="DF6" s="589"/>
      <c r="DG6" s="589"/>
      <c r="DH6" s="589"/>
      <c r="DI6" s="589"/>
      <c r="DJ6" s="589"/>
      <c r="DK6" s="589"/>
      <c r="DL6" s="589"/>
      <c r="DM6" s="589"/>
      <c r="DN6" s="589"/>
      <c r="DO6" s="589"/>
      <c r="DP6" s="590"/>
      <c r="DQ6" s="594">
        <v>603902</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86447</v>
      </c>
      <c r="S7" s="589"/>
      <c r="T7" s="589"/>
      <c r="U7" s="589"/>
      <c r="V7" s="589"/>
      <c r="W7" s="589"/>
      <c r="X7" s="589"/>
      <c r="Y7" s="590"/>
      <c r="Z7" s="641">
        <v>0.1</v>
      </c>
      <c r="AA7" s="641"/>
      <c r="AB7" s="641"/>
      <c r="AC7" s="641"/>
      <c r="AD7" s="642">
        <v>86447</v>
      </c>
      <c r="AE7" s="642"/>
      <c r="AF7" s="642"/>
      <c r="AG7" s="642"/>
      <c r="AH7" s="642"/>
      <c r="AI7" s="642"/>
      <c r="AJ7" s="642"/>
      <c r="AK7" s="642"/>
      <c r="AL7" s="611">
        <v>0.2</v>
      </c>
      <c r="AM7" s="643"/>
      <c r="AN7" s="643"/>
      <c r="AO7" s="644"/>
      <c r="AP7" s="585" t="s">
        <v>214</v>
      </c>
      <c r="AQ7" s="586"/>
      <c r="AR7" s="586"/>
      <c r="AS7" s="586"/>
      <c r="AT7" s="586"/>
      <c r="AU7" s="586"/>
      <c r="AV7" s="586"/>
      <c r="AW7" s="586"/>
      <c r="AX7" s="586"/>
      <c r="AY7" s="586"/>
      <c r="AZ7" s="586"/>
      <c r="BA7" s="586"/>
      <c r="BB7" s="586"/>
      <c r="BC7" s="586"/>
      <c r="BD7" s="586"/>
      <c r="BE7" s="586"/>
      <c r="BF7" s="587"/>
      <c r="BG7" s="588">
        <v>14168035</v>
      </c>
      <c r="BH7" s="589"/>
      <c r="BI7" s="589"/>
      <c r="BJ7" s="589"/>
      <c r="BK7" s="589"/>
      <c r="BL7" s="589"/>
      <c r="BM7" s="589"/>
      <c r="BN7" s="590"/>
      <c r="BO7" s="641">
        <v>45.5</v>
      </c>
      <c r="BP7" s="641"/>
      <c r="BQ7" s="641"/>
      <c r="BR7" s="641"/>
      <c r="BS7" s="642">
        <v>381153</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14948172</v>
      </c>
      <c r="CS7" s="589"/>
      <c r="CT7" s="589"/>
      <c r="CU7" s="589"/>
      <c r="CV7" s="589"/>
      <c r="CW7" s="589"/>
      <c r="CX7" s="589"/>
      <c r="CY7" s="590"/>
      <c r="CZ7" s="641">
        <v>14.1</v>
      </c>
      <c r="DA7" s="641"/>
      <c r="DB7" s="641"/>
      <c r="DC7" s="641"/>
      <c r="DD7" s="594">
        <v>5011455</v>
      </c>
      <c r="DE7" s="589"/>
      <c r="DF7" s="589"/>
      <c r="DG7" s="589"/>
      <c r="DH7" s="589"/>
      <c r="DI7" s="589"/>
      <c r="DJ7" s="589"/>
      <c r="DK7" s="589"/>
      <c r="DL7" s="589"/>
      <c r="DM7" s="589"/>
      <c r="DN7" s="589"/>
      <c r="DO7" s="589"/>
      <c r="DP7" s="590"/>
      <c r="DQ7" s="594">
        <v>9555693</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240596</v>
      </c>
      <c r="S8" s="589"/>
      <c r="T8" s="589"/>
      <c r="U8" s="589"/>
      <c r="V8" s="589"/>
      <c r="W8" s="589"/>
      <c r="X8" s="589"/>
      <c r="Y8" s="590"/>
      <c r="Z8" s="641">
        <v>0.2</v>
      </c>
      <c r="AA8" s="641"/>
      <c r="AB8" s="641"/>
      <c r="AC8" s="641"/>
      <c r="AD8" s="642">
        <v>240596</v>
      </c>
      <c r="AE8" s="642"/>
      <c r="AF8" s="642"/>
      <c r="AG8" s="642"/>
      <c r="AH8" s="642"/>
      <c r="AI8" s="642"/>
      <c r="AJ8" s="642"/>
      <c r="AK8" s="642"/>
      <c r="AL8" s="611">
        <v>0.4</v>
      </c>
      <c r="AM8" s="643"/>
      <c r="AN8" s="643"/>
      <c r="AO8" s="644"/>
      <c r="AP8" s="585" t="s">
        <v>217</v>
      </c>
      <c r="AQ8" s="586"/>
      <c r="AR8" s="586"/>
      <c r="AS8" s="586"/>
      <c r="AT8" s="586"/>
      <c r="AU8" s="586"/>
      <c r="AV8" s="586"/>
      <c r="AW8" s="586"/>
      <c r="AX8" s="586"/>
      <c r="AY8" s="586"/>
      <c r="AZ8" s="586"/>
      <c r="BA8" s="586"/>
      <c r="BB8" s="586"/>
      <c r="BC8" s="586"/>
      <c r="BD8" s="586"/>
      <c r="BE8" s="586"/>
      <c r="BF8" s="587"/>
      <c r="BG8" s="588">
        <v>375426</v>
      </c>
      <c r="BH8" s="589"/>
      <c r="BI8" s="589"/>
      <c r="BJ8" s="589"/>
      <c r="BK8" s="589"/>
      <c r="BL8" s="589"/>
      <c r="BM8" s="589"/>
      <c r="BN8" s="590"/>
      <c r="BO8" s="641">
        <v>1.2</v>
      </c>
      <c r="BP8" s="641"/>
      <c r="BQ8" s="641"/>
      <c r="BR8" s="641"/>
      <c r="BS8" s="594" t="s">
        <v>218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34683228</v>
      </c>
      <c r="CS8" s="589"/>
      <c r="CT8" s="589"/>
      <c r="CU8" s="589"/>
      <c r="CV8" s="589"/>
      <c r="CW8" s="589"/>
      <c r="CX8" s="589"/>
      <c r="CY8" s="590"/>
      <c r="CZ8" s="641">
        <v>32.700000000000003</v>
      </c>
      <c r="DA8" s="641"/>
      <c r="DB8" s="641"/>
      <c r="DC8" s="641"/>
      <c r="DD8" s="594">
        <v>418829</v>
      </c>
      <c r="DE8" s="589"/>
      <c r="DF8" s="589"/>
      <c r="DG8" s="589"/>
      <c r="DH8" s="589"/>
      <c r="DI8" s="589"/>
      <c r="DJ8" s="589"/>
      <c r="DK8" s="589"/>
      <c r="DL8" s="589"/>
      <c r="DM8" s="589"/>
      <c r="DN8" s="589"/>
      <c r="DO8" s="589"/>
      <c r="DP8" s="590"/>
      <c r="DQ8" s="594">
        <v>16422442</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129783</v>
      </c>
      <c r="S9" s="589"/>
      <c r="T9" s="589"/>
      <c r="U9" s="589"/>
      <c r="V9" s="589"/>
      <c r="W9" s="589"/>
      <c r="X9" s="589"/>
      <c r="Y9" s="590"/>
      <c r="Z9" s="641">
        <v>0.1</v>
      </c>
      <c r="AA9" s="641"/>
      <c r="AB9" s="641"/>
      <c r="AC9" s="641"/>
      <c r="AD9" s="642">
        <v>129783</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10984568</v>
      </c>
      <c r="BH9" s="589"/>
      <c r="BI9" s="589"/>
      <c r="BJ9" s="589"/>
      <c r="BK9" s="589"/>
      <c r="BL9" s="589"/>
      <c r="BM9" s="589"/>
      <c r="BN9" s="590"/>
      <c r="BO9" s="641">
        <v>35.299999999999997</v>
      </c>
      <c r="BP9" s="641"/>
      <c r="BQ9" s="641"/>
      <c r="BR9" s="641"/>
      <c r="BS9" s="594" t="s">
        <v>218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10064695</v>
      </c>
      <c r="CS9" s="589"/>
      <c r="CT9" s="589"/>
      <c r="CU9" s="589"/>
      <c r="CV9" s="589"/>
      <c r="CW9" s="589"/>
      <c r="CX9" s="589"/>
      <c r="CY9" s="590"/>
      <c r="CZ9" s="641">
        <v>9.5</v>
      </c>
      <c r="DA9" s="641"/>
      <c r="DB9" s="641"/>
      <c r="DC9" s="641"/>
      <c r="DD9" s="594">
        <v>3169194</v>
      </c>
      <c r="DE9" s="589"/>
      <c r="DF9" s="589"/>
      <c r="DG9" s="589"/>
      <c r="DH9" s="589"/>
      <c r="DI9" s="589"/>
      <c r="DJ9" s="589"/>
      <c r="DK9" s="589"/>
      <c r="DL9" s="589"/>
      <c r="DM9" s="589"/>
      <c r="DN9" s="589"/>
      <c r="DO9" s="589"/>
      <c r="DP9" s="590"/>
      <c r="DQ9" s="594">
        <v>5938797</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2749137</v>
      </c>
      <c r="S10" s="589"/>
      <c r="T10" s="589"/>
      <c r="U10" s="589"/>
      <c r="V10" s="589"/>
      <c r="W10" s="589"/>
      <c r="X10" s="589"/>
      <c r="Y10" s="590"/>
      <c r="Z10" s="641">
        <v>2.6</v>
      </c>
      <c r="AA10" s="641"/>
      <c r="AB10" s="641"/>
      <c r="AC10" s="641"/>
      <c r="AD10" s="642">
        <v>2749137</v>
      </c>
      <c r="AE10" s="642"/>
      <c r="AF10" s="642"/>
      <c r="AG10" s="642"/>
      <c r="AH10" s="642"/>
      <c r="AI10" s="642"/>
      <c r="AJ10" s="642"/>
      <c r="AK10" s="642"/>
      <c r="AL10" s="611">
        <v>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496655</v>
      </c>
      <c r="BH10" s="589"/>
      <c r="BI10" s="589"/>
      <c r="BJ10" s="589"/>
      <c r="BK10" s="589"/>
      <c r="BL10" s="589"/>
      <c r="BM10" s="589"/>
      <c r="BN10" s="590"/>
      <c r="BO10" s="641">
        <v>1.6</v>
      </c>
      <c r="BP10" s="641"/>
      <c r="BQ10" s="641"/>
      <c r="BR10" s="641"/>
      <c r="BS10" s="594" t="s">
        <v>218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602854</v>
      </c>
      <c r="CS10" s="589"/>
      <c r="CT10" s="589"/>
      <c r="CU10" s="589"/>
      <c r="CV10" s="589"/>
      <c r="CW10" s="589"/>
      <c r="CX10" s="589"/>
      <c r="CY10" s="590"/>
      <c r="CZ10" s="641">
        <v>0.6</v>
      </c>
      <c r="DA10" s="641"/>
      <c r="DB10" s="641"/>
      <c r="DC10" s="641"/>
      <c r="DD10" s="594" t="s">
        <v>218</v>
      </c>
      <c r="DE10" s="589"/>
      <c r="DF10" s="589"/>
      <c r="DG10" s="589"/>
      <c r="DH10" s="589"/>
      <c r="DI10" s="589"/>
      <c r="DJ10" s="589"/>
      <c r="DK10" s="589"/>
      <c r="DL10" s="589"/>
      <c r="DM10" s="589"/>
      <c r="DN10" s="589"/>
      <c r="DO10" s="589"/>
      <c r="DP10" s="590"/>
      <c r="DQ10" s="594">
        <v>84462</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26858</v>
      </c>
      <c r="S11" s="589"/>
      <c r="T11" s="589"/>
      <c r="U11" s="589"/>
      <c r="V11" s="589"/>
      <c r="W11" s="589"/>
      <c r="X11" s="589"/>
      <c r="Y11" s="590"/>
      <c r="Z11" s="641">
        <v>0</v>
      </c>
      <c r="AA11" s="641"/>
      <c r="AB11" s="641"/>
      <c r="AC11" s="641"/>
      <c r="AD11" s="642">
        <v>26858</v>
      </c>
      <c r="AE11" s="642"/>
      <c r="AF11" s="642"/>
      <c r="AG11" s="642"/>
      <c r="AH11" s="642"/>
      <c r="AI11" s="642"/>
      <c r="AJ11" s="642"/>
      <c r="AK11" s="642"/>
      <c r="AL11" s="611">
        <v>0</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2311386</v>
      </c>
      <c r="BH11" s="589"/>
      <c r="BI11" s="589"/>
      <c r="BJ11" s="589"/>
      <c r="BK11" s="589"/>
      <c r="BL11" s="589"/>
      <c r="BM11" s="589"/>
      <c r="BN11" s="590"/>
      <c r="BO11" s="641">
        <v>7.4</v>
      </c>
      <c r="BP11" s="641"/>
      <c r="BQ11" s="641"/>
      <c r="BR11" s="641"/>
      <c r="BS11" s="594">
        <v>381153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1603206</v>
      </c>
      <c r="CS11" s="589"/>
      <c r="CT11" s="589"/>
      <c r="CU11" s="589"/>
      <c r="CV11" s="589"/>
      <c r="CW11" s="589"/>
      <c r="CX11" s="589"/>
      <c r="CY11" s="590"/>
      <c r="CZ11" s="641">
        <v>1.5</v>
      </c>
      <c r="DA11" s="641"/>
      <c r="DB11" s="641"/>
      <c r="DC11" s="641"/>
      <c r="DD11" s="594">
        <v>439603</v>
      </c>
      <c r="DE11" s="589"/>
      <c r="DF11" s="589"/>
      <c r="DG11" s="589"/>
      <c r="DH11" s="589"/>
      <c r="DI11" s="589"/>
      <c r="DJ11" s="589"/>
      <c r="DK11" s="589"/>
      <c r="DL11" s="589"/>
      <c r="DM11" s="589"/>
      <c r="DN11" s="589"/>
      <c r="DO11" s="589"/>
      <c r="DP11" s="590"/>
      <c r="DQ11" s="594">
        <v>1228165</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12911932</v>
      </c>
      <c r="BH12" s="589"/>
      <c r="BI12" s="589"/>
      <c r="BJ12" s="589"/>
      <c r="BK12" s="589"/>
      <c r="BL12" s="589"/>
      <c r="BM12" s="589"/>
      <c r="BN12" s="590"/>
      <c r="BO12" s="641">
        <v>41.5</v>
      </c>
      <c r="BP12" s="641"/>
      <c r="BQ12" s="641"/>
      <c r="BR12" s="641"/>
      <c r="BS12" s="594" t="s">
        <v>218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5061822</v>
      </c>
      <c r="CS12" s="589"/>
      <c r="CT12" s="589"/>
      <c r="CU12" s="589"/>
      <c r="CV12" s="589"/>
      <c r="CW12" s="589"/>
      <c r="CX12" s="589"/>
      <c r="CY12" s="590"/>
      <c r="CZ12" s="641">
        <v>4.8</v>
      </c>
      <c r="DA12" s="641"/>
      <c r="DB12" s="641"/>
      <c r="DC12" s="641"/>
      <c r="DD12" s="594">
        <v>247879</v>
      </c>
      <c r="DE12" s="589"/>
      <c r="DF12" s="589"/>
      <c r="DG12" s="589"/>
      <c r="DH12" s="589"/>
      <c r="DI12" s="589"/>
      <c r="DJ12" s="589"/>
      <c r="DK12" s="589"/>
      <c r="DL12" s="589"/>
      <c r="DM12" s="589"/>
      <c r="DN12" s="589"/>
      <c r="DO12" s="589"/>
      <c r="DP12" s="590"/>
      <c r="DQ12" s="594">
        <v>931226</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78470</v>
      </c>
      <c r="S13" s="589"/>
      <c r="T13" s="589"/>
      <c r="U13" s="589"/>
      <c r="V13" s="589"/>
      <c r="W13" s="589"/>
      <c r="X13" s="589"/>
      <c r="Y13" s="590"/>
      <c r="Z13" s="641">
        <v>0.1</v>
      </c>
      <c r="AA13" s="641"/>
      <c r="AB13" s="641"/>
      <c r="AC13" s="641"/>
      <c r="AD13" s="642">
        <v>78470</v>
      </c>
      <c r="AE13" s="642"/>
      <c r="AF13" s="642"/>
      <c r="AG13" s="642"/>
      <c r="AH13" s="642"/>
      <c r="AI13" s="642"/>
      <c r="AJ13" s="642"/>
      <c r="AK13" s="642"/>
      <c r="AL13" s="611">
        <v>0.1</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12858207</v>
      </c>
      <c r="BH13" s="589"/>
      <c r="BI13" s="589"/>
      <c r="BJ13" s="589"/>
      <c r="BK13" s="589"/>
      <c r="BL13" s="589"/>
      <c r="BM13" s="589"/>
      <c r="BN13" s="590"/>
      <c r="BO13" s="641">
        <v>41.3</v>
      </c>
      <c r="BP13" s="641"/>
      <c r="BQ13" s="641"/>
      <c r="BR13" s="641"/>
      <c r="BS13" s="594" t="s">
        <v>218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9753835</v>
      </c>
      <c r="CS13" s="589"/>
      <c r="CT13" s="589"/>
      <c r="CU13" s="589"/>
      <c r="CV13" s="589"/>
      <c r="CW13" s="589"/>
      <c r="CX13" s="589"/>
      <c r="CY13" s="590"/>
      <c r="CZ13" s="641">
        <v>9.1999999999999993</v>
      </c>
      <c r="DA13" s="641"/>
      <c r="DB13" s="641"/>
      <c r="DC13" s="641"/>
      <c r="DD13" s="594">
        <v>3586038</v>
      </c>
      <c r="DE13" s="589"/>
      <c r="DF13" s="589"/>
      <c r="DG13" s="589"/>
      <c r="DH13" s="589"/>
      <c r="DI13" s="589"/>
      <c r="DJ13" s="589"/>
      <c r="DK13" s="589"/>
      <c r="DL13" s="589"/>
      <c r="DM13" s="589"/>
      <c r="DN13" s="589"/>
      <c r="DO13" s="589"/>
      <c r="DP13" s="590"/>
      <c r="DQ13" s="594">
        <v>6135701</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417819</v>
      </c>
      <c r="BH14" s="589"/>
      <c r="BI14" s="589"/>
      <c r="BJ14" s="589"/>
      <c r="BK14" s="589"/>
      <c r="BL14" s="589"/>
      <c r="BM14" s="589"/>
      <c r="BN14" s="590"/>
      <c r="BO14" s="641">
        <v>1.3</v>
      </c>
      <c r="BP14" s="641"/>
      <c r="BQ14" s="641"/>
      <c r="BR14" s="641"/>
      <c r="BS14" s="594" t="s">
        <v>218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4183429</v>
      </c>
      <c r="CS14" s="589"/>
      <c r="CT14" s="589"/>
      <c r="CU14" s="589"/>
      <c r="CV14" s="589"/>
      <c r="CW14" s="589"/>
      <c r="CX14" s="589"/>
      <c r="CY14" s="590"/>
      <c r="CZ14" s="641">
        <v>3.9</v>
      </c>
      <c r="DA14" s="641"/>
      <c r="DB14" s="641"/>
      <c r="DC14" s="641"/>
      <c r="DD14" s="594">
        <v>839840</v>
      </c>
      <c r="DE14" s="589"/>
      <c r="DF14" s="589"/>
      <c r="DG14" s="589"/>
      <c r="DH14" s="589"/>
      <c r="DI14" s="589"/>
      <c r="DJ14" s="589"/>
      <c r="DK14" s="589"/>
      <c r="DL14" s="589"/>
      <c r="DM14" s="589"/>
      <c r="DN14" s="589"/>
      <c r="DO14" s="589"/>
      <c r="DP14" s="590"/>
      <c r="DQ14" s="594">
        <v>3359190</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123084</v>
      </c>
      <c r="S15" s="589"/>
      <c r="T15" s="589"/>
      <c r="U15" s="589"/>
      <c r="V15" s="589"/>
      <c r="W15" s="589"/>
      <c r="X15" s="589"/>
      <c r="Y15" s="590"/>
      <c r="Z15" s="641">
        <v>0.1</v>
      </c>
      <c r="AA15" s="641"/>
      <c r="AB15" s="641"/>
      <c r="AC15" s="641"/>
      <c r="AD15" s="642">
        <v>123084</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1458567</v>
      </c>
      <c r="BH15" s="589"/>
      <c r="BI15" s="589"/>
      <c r="BJ15" s="589"/>
      <c r="BK15" s="589"/>
      <c r="BL15" s="589"/>
      <c r="BM15" s="589"/>
      <c r="BN15" s="590"/>
      <c r="BO15" s="641">
        <v>4.7</v>
      </c>
      <c r="BP15" s="641"/>
      <c r="BQ15" s="641"/>
      <c r="BR15" s="641"/>
      <c r="BS15" s="594" t="s">
        <v>218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7857045</v>
      </c>
      <c r="CS15" s="589"/>
      <c r="CT15" s="589"/>
      <c r="CU15" s="589"/>
      <c r="CV15" s="589"/>
      <c r="CW15" s="589"/>
      <c r="CX15" s="589"/>
      <c r="CY15" s="590"/>
      <c r="CZ15" s="641">
        <v>7.4</v>
      </c>
      <c r="DA15" s="641"/>
      <c r="DB15" s="641"/>
      <c r="DC15" s="641"/>
      <c r="DD15" s="594">
        <v>1557654</v>
      </c>
      <c r="DE15" s="589"/>
      <c r="DF15" s="589"/>
      <c r="DG15" s="589"/>
      <c r="DH15" s="589"/>
      <c r="DI15" s="589"/>
      <c r="DJ15" s="589"/>
      <c r="DK15" s="589"/>
      <c r="DL15" s="589"/>
      <c r="DM15" s="589"/>
      <c r="DN15" s="589"/>
      <c r="DO15" s="589"/>
      <c r="DP15" s="590"/>
      <c r="DQ15" s="594">
        <v>6256091</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23121361</v>
      </c>
      <c r="S16" s="589"/>
      <c r="T16" s="589"/>
      <c r="U16" s="589"/>
      <c r="V16" s="589"/>
      <c r="W16" s="589"/>
      <c r="X16" s="589"/>
      <c r="Y16" s="590"/>
      <c r="Z16" s="641">
        <v>21.5</v>
      </c>
      <c r="AA16" s="641"/>
      <c r="AB16" s="641"/>
      <c r="AC16" s="641"/>
      <c r="AD16" s="642">
        <v>20994269</v>
      </c>
      <c r="AE16" s="642"/>
      <c r="AF16" s="642"/>
      <c r="AG16" s="642"/>
      <c r="AH16" s="642"/>
      <c r="AI16" s="642"/>
      <c r="AJ16" s="642"/>
      <c r="AK16" s="642"/>
      <c r="AL16" s="611">
        <v>38.4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218</v>
      </c>
      <c r="BH16" s="589"/>
      <c r="BI16" s="589"/>
      <c r="BJ16" s="589"/>
      <c r="BK16" s="589"/>
      <c r="BL16" s="589"/>
      <c r="BM16" s="589"/>
      <c r="BN16" s="590"/>
      <c r="BO16" s="641" t="s">
        <v>218</v>
      </c>
      <c r="BP16" s="641"/>
      <c r="BQ16" s="641"/>
      <c r="BR16" s="641"/>
      <c r="BS16" s="594" t="s">
        <v>218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5066</v>
      </c>
      <c r="CS16" s="589"/>
      <c r="CT16" s="589"/>
      <c r="CU16" s="589"/>
      <c r="CV16" s="589"/>
      <c r="CW16" s="589"/>
      <c r="CX16" s="589"/>
      <c r="CY16" s="590"/>
      <c r="CZ16" s="641">
        <v>0</v>
      </c>
      <c r="DA16" s="641"/>
      <c r="DB16" s="641"/>
      <c r="DC16" s="641"/>
      <c r="DD16" s="594" t="s">
        <v>218</v>
      </c>
      <c r="DE16" s="589"/>
      <c r="DF16" s="589"/>
      <c r="DG16" s="589"/>
      <c r="DH16" s="589"/>
      <c r="DI16" s="589"/>
      <c r="DJ16" s="589"/>
      <c r="DK16" s="589"/>
      <c r="DL16" s="589"/>
      <c r="DM16" s="589"/>
      <c r="DN16" s="589"/>
      <c r="DO16" s="589"/>
      <c r="DP16" s="590"/>
      <c r="DQ16" s="594" t="s">
        <v>218</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20994269</v>
      </c>
      <c r="S17" s="589"/>
      <c r="T17" s="589"/>
      <c r="U17" s="589"/>
      <c r="V17" s="589"/>
      <c r="W17" s="589"/>
      <c r="X17" s="589"/>
      <c r="Y17" s="590"/>
      <c r="Z17" s="641">
        <v>19.5</v>
      </c>
      <c r="AA17" s="641"/>
      <c r="AB17" s="641"/>
      <c r="AC17" s="641"/>
      <c r="AD17" s="642">
        <v>20994269</v>
      </c>
      <c r="AE17" s="642"/>
      <c r="AF17" s="642"/>
      <c r="AG17" s="642"/>
      <c r="AH17" s="642"/>
      <c r="AI17" s="642"/>
      <c r="AJ17" s="642"/>
      <c r="AK17" s="642"/>
      <c r="AL17" s="611">
        <v>38.4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15630197</v>
      </c>
      <c r="CS17" s="589"/>
      <c r="CT17" s="589"/>
      <c r="CU17" s="589"/>
      <c r="CV17" s="589"/>
      <c r="CW17" s="589"/>
      <c r="CX17" s="589"/>
      <c r="CY17" s="590"/>
      <c r="CZ17" s="641">
        <v>14.7</v>
      </c>
      <c r="DA17" s="641"/>
      <c r="DB17" s="641"/>
      <c r="DC17" s="641"/>
      <c r="DD17" s="594" t="s">
        <v>218</v>
      </c>
      <c r="DE17" s="589"/>
      <c r="DF17" s="589"/>
      <c r="DG17" s="589"/>
      <c r="DH17" s="589"/>
      <c r="DI17" s="589"/>
      <c r="DJ17" s="589"/>
      <c r="DK17" s="589"/>
      <c r="DL17" s="589"/>
      <c r="DM17" s="589"/>
      <c r="DN17" s="589"/>
      <c r="DO17" s="589"/>
      <c r="DP17" s="590"/>
      <c r="DQ17" s="594">
        <v>15009393</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2127072</v>
      </c>
      <c r="S18" s="589"/>
      <c r="T18" s="589"/>
      <c r="U18" s="589"/>
      <c r="V18" s="589"/>
      <c r="W18" s="589"/>
      <c r="X18" s="589"/>
      <c r="Y18" s="590"/>
      <c r="Z18" s="641">
        <v>2</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v>1006995</v>
      </c>
      <c r="CS18" s="589"/>
      <c r="CT18" s="589"/>
      <c r="CU18" s="589"/>
      <c r="CV18" s="589"/>
      <c r="CW18" s="589"/>
      <c r="CX18" s="589"/>
      <c r="CY18" s="590"/>
      <c r="CZ18" s="641">
        <v>0.9</v>
      </c>
      <c r="DA18" s="641"/>
      <c r="DB18" s="641"/>
      <c r="DC18" s="641"/>
      <c r="DD18" s="594">
        <v>1006995</v>
      </c>
      <c r="DE18" s="589"/>
      <c r="DF18" s="589"/>
      <c r="DG18" s="589"/>
      <c r="DH18" s="589"/>
      <c r="DI18" s="589"/>
      <c r="DJ18" s="589"/>
      <c r="DK18" s="589"/>
      <c r="DL18" s="589"/>
      <c r="DM18" s="589"/>
      <c r="DN18" s="589"/>
      <c r="DO18" s="589"/>
      <c r="DP18" s="590"/>
      <c r="DQ18" s="594">
        <v>1003521</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20</v>
      </c>
      <c r="S19" s="589"/>
      <c r="T19" s="589"/>
      <c r="U19" s="589"/>
      <c r="V19" s="589"/>
      <c r="W19" s="589"/>
      <c r="X19" s="589"/>
      <c r="Y19" s="590"/>
      <c r="Z19" s="641">
        <v>0</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2151104</v>
      </c>
      <c r="BH19" s="589"/>
      <c r="BI19" s="589"/>
      <c r="BJ19" s="589"/>
      <c r="BK19" s="589"/>
      <c r="BL19" s="589"/>
      <c r="BM19" s="589"/>
      <c r="BN19" s="590"/>
      <c r="BO19" s="641">
        <v>6.9</v>
      </c>
      <c r="BP19" s="641"/>
      <c r="BQ19" s="641"/>
      <c r="BR19" s="641"/>
      <c r="BS19" s="594" t="s">
        <v>218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58284395</v>
      </c>
      <c r="S20" s="589"/>
      <c r="T20" s="589"/>
      <c r="U20" s="589"/>
      <c r="V20" s="589"/>
      <c r="W20" s="589"/>
      <c r="X20" s="589"/>
      <c r="Y20" s="590"/>
      <c r="Z20" s="641">
        <v>54.1</v>
      </c>
      <c r="AA20" s="641"/>
      <c r="AB20" s="641"/>
      <c r="AC20" s="641"/>
      <c r="AD20" s="642">
        <v>54018835</v>
      </c>
      <c r="AE20" s="642"/>
      <c r="AF20" s="642"/>
      <c r="AG20" s="642"/>
      <c r="AH20" s="642"/>
      <c r="AI20" s="642"/>
      <c r="AJ20" s="642"/>
      <c r="AK20" s="642"/>
      <c r="AL20" s="611">
        <v>98.9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2151104</v>
      </c>
      <c r="BH20" s="589"/>
      <c r="BI20" s="589"/>
      <c r="BJ20" s="589"/>
      <c r="BK20" s="589"/>
      <c r="BL20" s="589"/>
      <c r="BM20" s="589"/>
      <c r="BN20" s="590"/>
      <c r="BO20" s="641">
        <v>6.9</v>
      </c>
      <c r="BP20" s="641"/>
      <c r="BQ20" s="641"/>
      <c r="BR20" s="641"/>
      <c r="BS20" s="594" t="s">
        <v>218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106004757</v>
      </c>
      <c r="CS20" s="589"/>
      <c r="CT20" s="589"/>
      <c r="CU20" s="589"/>
      <c r="CV20" s="589"/>
      <c r="CW20" s="589"/>
      <c r="CX20" s="589"/>
      <c r="CY20" s="590"/>
      <c r="CZ20" s="641">
        <v>100</v>
      </c>
      <c r="DA20" s="641"/>
      <c r="DB20" s="641"/>
      <c r="DC20" s="641"/>
      <c r="DD20" s="594">
        <v>16280697</v>
      </c>
      <c r="DE20" s="589"/>
      <c r="DF20" s="589"/>
      <c r="DG20" s="589"/>
      <c r="DH20" s="589"/>
      <c r="DI20" s="589"/>
      <c r="DJ20" s="589"/>
      <c r="DK20" s="589"/>
      <c r="DL20" s="589"/>
      <c r="DM20" s="589"/>
      <c r="DN20" s="589"/>
      <c r="DO20" s="589"/>
      <c r="DP20" s="590"/>
      <c r="DQ20" s="594">
        <v>66528583</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30460</v>
      </c>
      <c r="S21" s="589"/>
      <c r="T21" s="589"/>
      <c r="U21" s="589"/>
      <c r="V21" s="589"/>
      <c r="W21" s="589"/>
      <c r="X21" s="589"/>
      <c r="Y21" s="590"/>
      <c r="Z21" s="641">
        <v>0</v>
      </c>
      <c r="AA21" s="641"/>
      <c r="AB21" s="641"/>
      <c r="AC21" s="641"/>
      <c r="AD21" s="642">
        <v>30460</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12636</v>
      </c>
      <c r="BH21" s="589"/>
      <c r="BI21" s="589"/>
      <c r="BJ21" s="589"/>
      <c r="BK21" s="589"/>
      <c r="BL21" s="589"/>
      <c r="BM21" s="589"/>
      <c r="BN21" s="590"/>
      <c r="BO21" s="641">
        <v>0</v>
      </c>
      <c r="BP21" s="641"/>
      <c r="BQ21" s="641"/>
      <c r="BR21" s="641"/>
      <c r="BS21" s="594" t="s">
        <v>218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1136174</v>
      </c>
      <c r="S22" s="589"/>
      <c r="T22" s="589"/>
      <c r="U22" s="589"/>
      <c r="V22" s="589"/>
      <c r="W22" s="589"/>
      <c r="X22" s="589"/>
      <c r="Y22" s="590"/>
      <c r="Z22" s="641">
        <v>1.1000000000000001</v>
      </c>
      <c r="AA22" s="641"/>
      <c r="AB22" s="641"/>
      <c r="AC22" s="641"/>
      <c r="AD22" s="642" t="s">
        <v>218</v>
      </c>
      <c r="AE22" s="642"/>
      <c r="AF22" s="642"/>
      <c r="AG22" s="642"/>
      <c r="AH22" s="642"/>
      <c r="AI22" s="642"/>
      <c r="AJ22" s="642"/>
      <c r="AK22" s="642"/>
      <c r="AL22" s="611" t="s">
        <v>218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218</v>
      </c>
      <c r="BH22" s="589"/>
      <c r="BI22" s="589"/>
      <c r="BJ22" s="589"/>
      <c r="BK22" s="589"/>
      <c r="BL22" s="589"/>
      <c r="BM22" s="589"/>
      <c r="BN22" s="590"/>
      <c r="BO22" s="641" t="s">
        <v>218</v>
      </c>
      <c r="BP22" s="641"/>
      <c r="BQ22" s="641"/>
      <c r="BR22" s="641"/>
      <c r="BS22" s="594" t="s">
        <v>218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1519231</v>
      </c>
      <c r="S23" s="589"/>
      <c r="T23" s="589"/>
      <c r="U23" s="589"/>
      <c r="V23" s="589"/>
      <c r="W23" s="589"/>
      <c r="X23" s="589"/>
      <c r="Y23" s="590"/>
      <c r="Z23" s="641">
        <v>1.4</v>
      </c>
      <c r="AA23" s="641"/>
      <c r="AB23" s="641"/>
      <c r="AC23" s="641"/>
      <c r="AD23" s="642">
        <v>73651</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2138468</v>
      </c>
      <c r="BH23" s="589"/>
      <c r="BI23" s="589"/>
      <c r="BJ23" s="589"/>
      <c r="BK23" s="589"/>
      <c r="BL23" s="589"/>
      <c r="BM23" s="589"/>
      <c r="BN23" s="590"/>
      <c r="BO23" s="641">
        <v>6.9</v>
      </c>
      <c r="BP23" s="641"/>
      <c r="BQ23" s="641"/>
      <c r="BR23" s="641"/>
      <c r="BS23" s="594" t="s">
        <v>218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887869</v>
      </c>
      <c r="S24" s="589"/>
      <c r="T24" s="589"/>
      <c r="U24" s="589"/>
      <c r="V24" s="589"/>
      <c r="W24" s="589"/>
      <c r="X24" s="589"/>
      <c r="Y24" s="590"/>
      <c r="Z24" s="641">
        <v>0.8</v>
      </c>
      <c r="AA24" s="641"/>
      <c r="AB24" s="641"/>
      <c r="AC24" s="641"/>
      <c r="AD24" s="642" t="s">
        <v>218</v>
      </c>
      <c r="AE24" s="642"/>
      <c r="AF24" s="642"/>
      <c r="AG24" s="642"/>
      <c r="AH24" s="642"/>
      <c r="AI24" s="642"/>
      <c r="AJ24" s="642"/>
      <c r="AK24" s="642"/>
      <c r="AL24" s="611" t="s">
        <v>218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57680844</v>
      </c>
      <c r="CS24" s="639"/>
      <c r="CT24" s="639"/>
      <c r="CU24" s="639"/>
      <c r="CV24" s="639"/>
      <c r="CW24" s="639"/>
      <c r="CX24" s="639"/>
      <c r="CY24" s="686"/>
      <c r="CZ24" s="690">
        <v>54.4</v>
      </c>
      <c r="DA24" s="691"/>
      <c r="DB24" s="691"/>
      <c r="DC24" s="692"/>
      <c r="DD24" s="685">
        <v>39901201</v>
      </c>
      <c r="DE24" s="639"/>
      <c r="DF24" s="639"/>
      <c r="DG24" s="639"/>
      <c r="DH24" s="639"/>
      <c r="DI24" s="639"/>
      <c r="DJ24" s="639"/>
      <c r="DK24" s="686"/>
      <c r="DL24" s="685">
        <v>38543552</v>
      </c>
      <c r="DM24" s="639"/>
      <c r="DN24" s="639"/>
      <c r="DO24" s="639"/>
      <c r="DP24" s="639"/>
      <c r="DQ24" s="639"/>
      <c r="DR24" s="639"/>
      <c r="DS24" s="639"/>
      <c r="DT24" s="639"/>
      <c r="DU24" s="639"/>
      <c r="DV24" s="686"/>
      <c r="DW24" s="687">
        <v>65</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14595165</v>
      </c>
      <c r="S25" s="589"/>
      <c r="T25" s="589"/>
      <c r="U25" s="589"/>
      <c r="V25" s="589"/>
      <c r="W25" s="589"/>
      <c r="X25" s="589"/>
      <c r="Y25" s="590"/>
      <c r="Z25" s="641">
        <v>13.6</v>
      </c>
      <c r="AA25" s="641"/>
      <c r="AB25" s="641"/>
      <c r="AC25" s="641"/>
      <c r="AD25" s="642" t="s">
        <v>218</v>
      </c>
      <c r="AE25" s="642"/>
      <c r="AF25" s="642"/>
      <c r="AG25" s="642"/>
      <c r="AH25" s="642"/>
      <c r="AI25" s="642"/>
      <c r="AJ25" s="642"/>
      <c r="AK25" s="642"/>
      <c r="AL25" s="611" t="s">
        <v>218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19492251</v>
      </c>
      <c r="CS25" s="607"/>
      <c r="CT25" s="607"/>
      <c r="CU25" s="607"/>
      <c r="CV25" s="607"/>
      <c r="CW25" s="607"/>
      <c r="CX25" s="607"/>
      <c r="CY25" s="608"/>
      <c r="CZ25" s="591">
        <v>18.399999999999999</v>
      </c>
      <c r="DA25" s="609"/>
      <c r="DB25" s="609"/>
      <c r="DC25" s="610"/>
      <c r="DD25" s="594">
        <v>18162368</v>
      </c>
      <c r="DE25" s="607"/>
      <c r="DF25" s="607"/>
      <c r="DG25" s="607"/>
      <c r="DH25" s="607"/>
      <c r="DI25" s="607"/>
      <c r="DJ25" s="607"/>
      <c r="DK25" s="608"/>
      <c r="DL25" s="594">
        <v>17377183</v>
      </c>
      <c r="DM25" s="607"/>
      <c r="DN25" s="607"/>
      <c r="DO25" s="607"/>
      <c r="DP25" s="607"/>
      <c r="DQ25" s="607"/>
      <c r="DR25" s="607"/>
      <c r="DS25" s="607"/>
      <c r="DT25" s="607"/>
      <c r="DU25" s="607"/>
      <c r="DV25" s="608"/>
      <c r="DW25" s="611">
        <v>29.3</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v>129869</v>
      </c>
      <c r="S26" s="589"/>
      <c r="T26" s="589"/>
      <c r="U26" s="589"/>
      <c r="V26" s="589"/>
      <c r="W26" s="589"/>
      <c r="X26" s="589"/>
      <c r="Y26" s="590"/>
      <c r="Z26" s="641">
        <v>0.1</v>
      </c>
      <c r="AA26" s="641"/>
      <c r="AB26" s="641"/>
      <c r="AC26" s="641"/>
      <c r="AD26" s="642">
        <v>129869</v>
      </c>
      <c r="AE26" s="642"/>
      <c r="AF26" s="642"/>
      <c r="AG26" s="642"/>
      <c r="AH26" s="642"/>
      <c r="AI26" s="642"/>
      <c r="AJ26" s="642"/>
      <c r="AK26" s="642"/>
      <c r="AL26" s="611">
        <v>0.2</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11946295</v>
      </c>
      <c r="CS26" s="589"/>
      <c r="CT26" s="589"/>
      <c r="CU26" s="589"/>
      <c r="CV26" s="589"/>
      <c r="CW26" s="589"/>
      <c r="CX26" s="589"/>
      <c r="CY26" s="590"/>
      <c r="CZ26" s="591">
        <v>11.3</v>
      </c>
      <c r="DA26" s="609"/>
      <c r="DB26" s="609"/>
      <c r="DC26" s="610"/>
      <c r="DD26" s="594">
        <v>11018091</v>
      </c>
      <c r="DE26" s="589"/>
      <c r="DF26" s="589"/>
      <c r="DG26" s="589"/>
      <c r="DH26" s="589"/>
      <c r="DI26" s="589"/>
      <c r="DJ26" s="589"/>
      <c r="DK26" s="590"/>
      <c r="DL26" s="594" t="s">
        <v>277</v>
      </c>
      <c r="DM26" s="589"/>
      <c r="DN26" s="589"/>
      <c r="DO26" s="589"/>
      <c r="DP26" s="589"/>
      <c r="DQ26" s="589"/>
      <c r="DR26" s="589"/>
      <c r="DS26" s="589"/>
      <c r="DT26" s="589"/>
      <c r="DU26" s="589"/>
      <c r="DV26" s="590"/>
      <c r="DW26" s="611" t="s">
        <v>277</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5680932</v>
      </c>
      <c r="S27" s="589"/>
      <c r="T27" s="589"/>
      <c r="U27" s="589"/>
      <c r="V27" s="589"/>
      <c r="W27" s="589"/>
      <c r="X27" s="589"/>
      <c r="Y27" s="590"/>
      <c r="Z27" s="641">
        <v>5.3</v>
      </c>
      <c r="AA27" s="641"/>
      <c r="AB27" s="641"/>
      <c r="AC27" s="641"/>
      <c r="AD27" s="642" t="s">
        <v>218</v>
      </c>
      <c r="AE27" s="642"/>
      <c r="AF27" s="642"/>
      <c r="AG27" s="642"/>
      <c r="AH27" s="642"/>
      <c r="AI27" s="642"/>
      <c r="AJ27" s="642"/>
      <c r="AK27" s="642"/>
      <c r="AL27" s="611" t="s">
        <v>218</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31107457</v>
      </c>
      <c r="BH27" s="589"/>
      <c r="BI27" s="589"/>
      <c r="BJ27" s="589"/>
      <c r="BK27" s="589"/>
      <c r="BL27" s="589"/>
      <c r="BM27" s="589"/>
      <c r="BN27" s="590"/>
      <c r="BO27" s="641">
        <v>100</v>
      </c>
      <c r="BP27" s="641"/>
      <c r="BQ27" s="641"/>
      <c r="BR27" s="641"/>
      <c r="BS27" s="594">
        <v>381153</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22558396</v>
      </c>
      <c r="CS27" s="607"/>
      <c r="CT27" s="607"/>
      <c r="CU27" s="607"/>
      <c r="CV27" s="607"/>
      <c r="CW27" s="607"/>
      <c r="CX27" s="607"/>
      <c r="CY27" s="608"/>
      <c r="CZ27" s="591">
        <v>21.3</v>
      </c>
      <c r="DA27" s="609"/>
      <c r="DB27" s="609"/>
      <c r="DC27" s="610"/>
      <c r="DD27" s="594">
        <v>6729440</v>
      </c>
      <c r="DE27" s="607"/>
      <c r="DF27" s="607"/>
      <c r="DG27" s="607"/>
      <c r="DH27" s="607"/>
      <c r="DI27" s="607"/>
      <c r="DJ27" s="607"/>
      <c r="DK27" s="608"/>
      <c r="DL27" s="594">
        <v>6709276</v>
      </c>
      <c r="DM27" s="607"/>
      <c r="DN27" s="607"/>
      <c r="DO27" s="607"/>
      <c r="DP27" s="607"/>
      <c r="DQ27" s="607"/>
      <c r="DR27" s="607"/>
      <c r="DS27" s="607"/>
      <c r="DT27" s="607"/>
      <c r="DU27" s="607"/>
      <c r="DV27" s="608"/>
      <c r="DW27" s="611">
        <v>11.3</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542555</v>
      </c>
      <c r="S28" s="589"/>
      <c r="T28" s="589"/>
      <c r="U28" s="589"/>
      <c r="V28" s="589"/>
      <c r="W28" s="589"/>
      <c r="X28" s="589"/>
      <c r="Y28" s="590"/>
      <c r="Z28" s="641">
        <v>0.5</v>
      </c>
      <c r="AA28" s="641"/>
      <c r="AB28" s="641"/>
      <c r="AC28" s="641"/>
      <c r="AD28" s="642">
        <v>282926</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15630197</v>
      </c>
      <c r="CS28" s="589"/>
      <c r="CT28" s="589"/>
      <c r="CU28" s="589"/>
      <c r="CV28" s="589"/>
      <c r="CW28" s="589"/>
      <c r="CX28" s="589"/>
      <c r="CY28" s="590"/>
      <c r="CZ28" s="591">
        <v>14.7</v>
      </c>
      <c r="DA28" s="609"/>
      <c r="DB28" s="609"/>
      <c r="DC28" s="610"/>
      <c r="DD28" s="594">
        <v>15009393</v>
      </c>
      <c r="DE28" s="589"/>
      <c r="DF28" s="589"/>
      <c r="DG28" s="589"/>
      <c r="DH28" s="589"/>
      <c r="DI28" s="589"/>
      <c r="DJ28" s="589"/>
      <c r="DK28" s="590"/>
      <c r="DL28" s="594">
        <v>14457093</v>
      </c>
      <c r="DM28" s="589"/>
      <c r="DN28" s="589"/>
      <c r="DO28" s="589"/>
      <c r="DP28" s="589"/>
      <c r="DQ28" s="589"/>
      <c r="DR28" s="589"/>
      <c r="DS28" s="589"/>
      <c r="DT28" s="589"/>
      <c r="DU28" s="589"/>
      <c r="DV28" s="590"/>
      <c r="DW28" s="611">
        <v>24.4</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29040</v>
      </c>
      <c r="S29" s="589"/>
      <c r="T29" s="589"/>
      <c r="U29" s="589"/>
      <c r="V29" s="589"/>
      <c r="W29" s="589"/>
      <c r="X29" s="589"/>
      <c r="Y29" s="590"/>
      <c r="Z29" s="641">
        <v>0</v>
      </c>
      <c r="AA29" s="641"/>
      <c r="AB29" s="641"/>
      <c r="AC29" s="641"/>
      <c r="AD29" s="642" t="s">
        <v>218</v>
      </c>
      <c r="AE29" s="642"/>
      <c r="AF29" s="642"/>
      <c r="AG29" s="642"/>
      <c r="AH29" s="642"/>
      <c r="AI29" s="642"/>
      <c r="AJ29" s="642"/>
      <c r="AK29" s="642"/>
      <c r="AL29" s="611" t="s">
        <v>218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15630197</v>
      </c>
      <c r="CS29" s="607"/>
      <c r="CT29" s="607"/>
      <c r="CU29" s="607"/>
      <c r="CV29" s="607"/>
      <c r="CW29" s="607"/>
      <c r="CX29" s="607"/>
      <c r="CY29" s="608"/>
      <c r="CZ29" s="591">
        <v>14.7</v>
      </c>
      <c r="DA29" s="609"/>
      <c r="DB29" s="609"/>
      <c r="DC29" s="610"/>
      <c r="DD29" s="594">
        <v>15009393</v>
      </c>
      <c r="DE29" s="607"/>
      <c r="DF29" s="607"/>
      <c r="DG29" s="607"/>
      <c r="DH29" s="607"/>
      <c r="DI29" s="607"/>
      <c r="DJ29" s="607"/>
      <c r="DK29" s="608"/>
      <c r="DL29" s="594">
        <v>14457093</v>
      </c>
      <c r="DM29" s="607"/>
      <c r="DN29" s="607"/>
      <c r="DO29" s="607"/>
      <c r="DP29" s="607"/>
      <c r="DQ29" s="607"/>
      <c r="DR29" s="607"/>
      <c r="DS29" s="607"/>
      <c r="DT29" s="607"/>
      <c r="DU29" s="607"/>
      <c r="DV29" s="608"/>
      <c r="DW29" s="611">
        <v>24.4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1696719</v>
      </c>
      <c r="S30" s="589"/>
      <c r="T30" s="589"/>
      <c r="U30" s="589"/>
      <c r="V30" s="589"/>
      <c r="W30" s="589"/>
      <c r="X30" s="589"/>
      <c r="Y30" s="590"/>
      <c r="Z30" s="641">
        <v>1.6</v>
      </c>
      <c r="AA30" s="641"/>
      <c r="AB30" s="641"/>
      <c r="AC30" s="641"/>
      <c r="AD30" s="642" t="s">
        <v>218</v>
      </c>
      <c r="AE30" s="642"/>
      <c r="AF30" s="642"/>
      <c r="AG30" s="642"/>
      <c r="AH30" s="642"/>
      <c r="AI30" s="642"/>
      <c r="AJ30" s="642"/>
      <c r="AK30" s="642"/>
      <c r="AL30" s="611" t="s">
        <v>218</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99.3</v>
      </c>
      <c r="BH30" s="655"/>
      <c r="BI30" s="655"/>
      <c r="BJ30" s="655"/>
      <c r="BK30" s="655"/>
      <c r="BL30" s="655"/>
      <c r="BM30" s="656">
        <v>97.1</v>
      </c>
      <c r="BN30" s="655"/>
      <c r="BO30" s="655"/>
      <c r="BP30" s="655"/>
      <c r="BQ30" s="657"/>
      <c r="BR30" s="654">
        <v>99.2</v>
      </c>
      <c r="BS30" s="655"/>
      <c r="BT30" s="655"/>
      <c r="BU30" s="655"/>
      <c r="BV30" s="655"/>
      <c r="BW30" s="655"/>
      <c r="BX30" s="656">
        <v>96.6</v>
      </c>
      <c r="BY30" s="655"/>
      <c r="BZ30" s="655"/>
      <c r="CA30" s="655"/>
      <c r="CB30" s="657"/>
      <c r="CD30" s="660"/>
      <c r="CE30" s="661"/>
      <c r="CF30" s="625" t="s">
        <v>291</v>
      </c>
      <c r="CG30" s="622"/>
      <c r="CH30" s="622"/>
      <c r="CI30" s="622"/>
      <c r="CJ30" s="622"/>
      <c r="CK30" s="622"/>
      <c r="CL30" s="622"/>
      <c r="CM30" s="622"/>
      <c r="CN30" s="622"/>
      <c r="CO30" s="622"/>
      <c r="CP30" s="622"/>
      <c r="CQ30" s="623"/>
      <c r="CR30" s="588">
        <v>14006597</v>
      </c>
      <c r="CS30" s="589"/>
      <c r="CT30" s="589"/>
      <c r="CU30" s="589"/>
      <c r="CV30" s="589"/>
      <c r="CW30" s="589"/>
      <c r="CX30" s="589"/>
      <c r="CY30" s="590"/>
      <c r="CZ30" s="591">
        <v>13.2</v>
      </c>
      <c r="DA30" s="609"/>
      <c r="DB30" s="609"/>
      <c r="DC30" s="610"/>
      <c r="DD30" s="594">
        <v>13451504</v>
      </c>
      <c r="DE30" s="589"/>
      <c r="DF30" s="589"/>
      <c r="DG30" s="589"/>
      <c r="DH30" s="589"/>
      <c r="DI30" s="589"/>
      <c r="DJ30" s="589"/>
      <c r="DK30" s="590"/>
      <c r="DL30" s="594">
        <v>12899204</v>
      </c>
      <c r="DM30" s="589"/>
      <c r="DN30" s="589"/>
      <c r="DO30" s="589"/>
      <c r="DP30" s="589"/>
      <c r="DQ30" s="589"/>
      <c r="DR30" s="589"/>
      <c r="DS30" s="589"/>
      <c r="DT30" s="589"/>
      <c r="DU30" s="589"/>
      <c r="DV30" s="590"/>
      <c r="DW30" s="611">
        <v>21.8</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2680385</v>
      </c>
      <c r="S31" s="589"/>
      <c r="T31" s="589"/>
      <c r="U31" s="589"/>
      <c r="V31" s="589"/>
      <c r="W31" s="589"/>
      <c r="X31" s="589"/>
      <c r="Y31" s="590"/>
      <c r="Z31" s="641">
        <v>2.5</v>
      </c>
      <c r="AA31" s="641"/>
      <c r="AB31" s="641"/>
      <c r="AC31" s="641"/>
      <c r="AD31" s="642" t="s">
        <v>218</v>
      </c>
      <c r="AE31" s="642"/>
      <c r="AF31" s="642"/>
      <c r="AG31" s="642"/>
      <c r="AH31" s="642"/>
      <c r="AI31" s="642"/>
      <c r="AJ31" s="642"/>
      <c r="AK31" s="642"/>
      <c r="AL31" s="611" t="s">
        <v>218</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99.3</v>
      </c>
      <c r="BH31" s="607"/>
      <c r="BI31" s="607"/>
      <c r="BJ31" s="607"/>
      <c r="BK31" s="607"/>
      <c r="BL31" s="607"/>
      <c r="BM31" s="643">
        <v>97.3</v>
      </c>
      <c r="BN31" s="653"/>
      <c r="BO31" s="653"/>
      <c r="BP31" s="653"/>
      <c r="BQ31" s="617"/>
      <c r="BR31" s="652">
        <v>99.2</v>
      </c>
      <c r="BS31" s="607"/>
      <c r="BT31" s="607"/>
      <c r="BU31" s="607"/>
      <c r="BV31" s="607"/>
      <c r="BW31" s="607"/>
      <c r="BX31" s="643">
        <v>96.8</v>
      </c>
      <c r="BY31" s="653"/>
      <c r="BZ31" s="653"/>
      <c r="CA31" s="653"/>
      <c r="CB31" s="617"/>
      <c r="CD31" s="660"/>
      <c r="CE31" s="661"/>
      <c r="CF31" s="625" t="s">
        <v>295</v>
      </c>
      <c r="CG31" s="622"/>
      <c r="CH31" s="622"/>
      <c r="CI31" s="622"/>
      <c r="CJ31" s="622"/>
      <c r="CK31" s="622"/>
      <c r="CL31" s="622"/>
      <c r="CM31" s="622"/>
      <c r="CN31" s="622"/>
      <c r="CO31" s="622"/>
      <c r="CP31" s="622"/>
      <c r="CQ31" s="623"/>
      <c r="CR31" s="588">
        <v>1623600</v>
      </c>
      <c r="CS31" s="607"/>
      <c r="CT31" s="607"/>
      <c r="CU31" s="607"/>
      <c r="CV31" s="607"/>
      <c r="CW31" s="607"/>
      <c r="CX31" s="607"/>
      <c r="CY31" s="608"/>
      <c r="CZ31" s="591">
        <v>1.5</v>
      </c>
      <c r="DA31" s="609"/>
      <c r="DB31" s="609"/>
      <c r="DC31" s="610"/>
      <c r="DD31" s="594">
        <v>1557889</v>
      </c>
      <c r="DE31" s="607"/>
      <c r="DF31" s="607"/>
      <c r="DG31" s="607"/>
      <c r="DH31" s="607"/>
      <c r="DI31" s="607"/>
      <c r="DJ31" s="607"/>
      <c r="DK31" s="608"/>
      <c r="DL31" s="594">
        <v>1557889</v>
      </c>
      <c r="DM31" s="607"/>
      <c r="DN31" s="607"/>
      <c r="DO31" s="607"/>
      <c r="DP31" s="607"/>
      <c r="DQ31" s="607"/>
      <c r="DR31" s="607"/>
      <c r="DS31" s="607"/>
      <c r="DT31" s="607"/>
      <c r="DU31" s="607"/>
      <c r="DV31" s="608"/>
      <c r="DW31" s="611">
        <v>2.6</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5872050</v>
      </c>
      <c r="S32" s="589"/>
      <c r="T32" s="589"/>
      <c r="U32" s="589"/>
      <c r="V32" s="589"/>
      <c r="W32" s="589"/>
      <c r="X32" s="589"/>
      <c r="Y32" s="590"/>
      <c r="Z32" s="641">
        <v>5.5</v>
      </c>
      <c r="AA32" s="641"/>
      <c r="AB32" s="641"/>
      <c r="AC32" s="641"/>
      <c r="AD32" s="642">
        <v>87180</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99.2</v>
      </c>
      <c r="BH32" s="573"/>
      <c r="BI32" s="573"/>
      <c r="BJ32" s="573"/>
      <c r="BK32" s="573"/>
      <c r="BL32" s="573"/>
      <c r="BM32" s="636">
        <v>96.8</v>
      </c>
      <c r="BN32" s="573"/>
      <c r="BO32" s="573"/>
      <c r="BP32" s="573"/>
      <c r="BQ32" s="630"/>
      <c r="BR32" s="651">
        <v>99</v>
      </c>
      <c r="BS32" s="573"/>
      <c r="BT32" s="573"/>
      <c r="BU32" s="573"/>
      <c r="BV32" s="573"/>
      <c r="BW32" s="573"/>
      <c r="BX32" s="636">
        <v>96.2</v>
      </c>
      <c r="BY32" s="573"/>
      <c r="BZ32" s="573"/>
      <c r="CA32" s="573"/>
      <c r="CB32" s="630"/>
      <c r="CD32" s="662"/>
      <c r="CE32" s="663"/>
      <c r="CF32" s="625" t="s">
        <v>298</v>
      </c>
      <c r="CG32" s="622"/>
      <c r="CH32" s="622"/>
      <c r="CI32" s="622"/>
      <c r="CJ32" s="622"/>
      <c r="CK32" s="622"/>
      <c r="CL32" s="622"/>
      <c r="CM32" s="622"/>
      <c r="CN32" s="622"/>
      <c r="CO32" s="622"/>
      <c r="CP32" s="622"/>
      <c r="CQ32" s="623"/>
      <c r="CR32" s="588" t="s">
        <v>218</v>
      </c>
      <c r="CS32" s="589"/>
      <c r="CT32" s="589"/>
      <c r="CU32" s="589"/>
      <c r="CV32" s="589"/>
      <c r="CW32" s="589"/>
      <c r="CX32" s="589"/>
      <c r="CY32" s="590"/>
      <c r="CZ32" s="591" t="s">
        <v>218</v>
      </c>
      <c r="DA32" s="609"/>
      <c r="DB32" s="609"/>
      <c r="DC32" s="610"/>
      <c r="DD32" s="594" t="s">
        <v>218</v>
      </c>
      <c r="DE32" s="589"/>
      <c r="DF32" s="589"/>
      <c r="DG32" s="589"/>
      <c r="DH32" s="589"/>
      <c r="DI32" s="589"/>
      <c r="DJ32" s="589"/>
      <c r="DK32" s="590"/>
      <c r="DL32" s="594" t="s">
        <v>218</v>
      </c>
      <c r="DM32" s="589"/>
      <c r="DN32" s="589"/>
      <c r="DO32" s="589"/>
      <c r="DP32" s="589"/>
      <c r="DQ32" s="589"/>
      <c r="DR32" s="589"/>
      <c r="DS32" s="589"/>
      <c r="DT32" s="589"/>
      <c r="DU32" s="589"/>
      <c r="DV32" s="590"/>
      <c r="DW32" s="611" t="s">
        <v>218</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14568800</v>
      </c>
      <c r="S33" s="589"/>
      <c r="T33" s="589"/>
      <c r="U33" s="589"/>
      <c r="V33" s="589"/>
      <c r="W33" s="589"/>
      <c r="X33" s="589"/>
      <c r="Y33" s="590"/>
      <c r="Z33" s="641">
        <v>13.5</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32038150</v>
      </c>
      <c r="CS33" s="607"/>
      <c r="CT33" s="607"/>
      <c r="CU33" s="607"/>
      <c r="CV33" s="607"/>
      <c r="CW33" s="607"/>
      <c r="CX33" s="607"/>
      <c r="CY33" s="608"/>
      <c r="CZ33" s="591">
        <v>30.2</v>
      </c>
      <c r="DA33" s="609"/>
      <c r="DB33" s="609"/>
      <c r="DC33" s="610"/>
      <c r="DD33" s="594">
        <v>23146061</v>
      </c>
      <c r="DE33" s="607"/>
      <c r="DF33" s="607"/>
      <c r="DG33" s="607"/>
      <c r="DH33" s="607"/>
      <c r="DI33" s="607"/>
      <c r="DJ33" s="607"/>
      <c r="DK33" s="608"/>
      <c r="DL33" s="594">
        <v>18774307</v>
      </c>
      <c r="DM33" s="607"/>
      <c r="DN33" s="607"/>
      <c r="DO33" s="607"/>
      <c r="DP33" s="607"/>
      <c r="DQ33" s="607"/>
      <c r="DR33" s="607"/>
      <c r="DS33" s="607"/>
      <c r="DT33" s="607"/>
      <c r="DU33" s="607"/>
      <c r="DV33" s="608"/>
      <c r="DW33" s="611">
        <v>31.7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218</v>
      </c>
      <c r="S34" s="589"/>
      <c r="T34" s="589"/>
      <c r="U34" s="589"/>
      <c r="V34" s="589"/>
      <c r="W34" s="589"/>
      <c r="X34" s="589"/>
      <c r="Y34" s="590"/>
      <c r="Z34" s="641" t="s">
        <v>218</v>
      </c>
      <c r="AA34" s="641"/>
      <c r="AB34" s="641"/>
      <c r="AC34" s="641"/>
      <c r="AD34" s="642" t="s">
        <v>218</v>
      </c>
      <c r="AE34" s="642"/>
      <c r="AF34" s="642"/>
      <c r="AG34" s="642"/>
      <c r="AH34" s="642"/>
      <c r="AI34" s="642"/>
      <c r="AJ34" s="642"/>
      <c r="AK34" s="642"/>
      <c r="AL34" s="611" t="s">
        <v>218</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10381880</v>
      </c>
      <c r="CS34" s="589"/>
      <c r="CT34" s="589"/>
      <c r="CU34" s="589"/>
      <c r="CV34" s="589"/>
      <c r="CW34" s="589"/>
      <c r="CX34" s="589"/>
      <c r="CY34" s="590"/>
      <c r="CZ34" s="591">
        <v>9.8000000000000007</v>
      </c>
      <c r="DA34" s="609"/>
      <c r="DB34" s="609"/>
      <c r="DC34" s="610"/>
      <c r="DD34" s="594">
        <v>7976000</v>
      </c>
      <c r="DE34" s="589"/>
      <c r="DF34" s="589"/>
      <c r="DG34" s="589"/>
      <c r="DH34" s="589"/>
      <c r="DI34" s="589"/>
      <c r="DJ34" s="589"/>
      <c r="DK34" s="590"/>
      <c r="DL34" s="594">
        <v>7309373</v>
      </c>
      <c r="DM34" s="589"/>
      <c r="DN34" s="589"/>
      <c r="DO34" s="589"/>
      <c r="DP34" s="589"/>
      <c r="DQ34" s="589"/>
      <c r="DR34" s="589"/>
      <c r="DS34" s="589"/>
      <c r="DT34" s="589"/>
      <c r="DU34" s="589"/>
      <c r="DV34" s="590"/>
      <c r="DW34" s="611">
        <v>12.3</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4655800</v>
      </c>
      <c r="S35" s="589"/>
      <c r="T35" s="589"/>
      <c r="U35" s="589"/>
      <c r="V35" s="589"/>
      <c r="W35" s="589"/>
      <c r="X35" s="589"/>
      <c r="Y35" s="590"/>
      <c r="Z35" s="641">
        <v>4.3</v>
      </c>
      <c r="AA35" s="641"/>
      <c r="AB35" s="641"/>
      <c r="AC35" s="641"/>
      <c r="AD35" s="642" t="s">
        <v>218</v>
      </c>
      <c r="AE35" s="642"/>
      <c r="AF35" s="642"/>
      <c r="AG35" s="642"/>
      <c r="AH35" s="642"/>
      <c r="AI35" s="642"/>
      <c r="AJ35" s="642"/>
      <c r="AK35" s="642"/>
      <c r="AL35" s="611" t="s">
        <v>218</v>
      </c>
      <c r="AM35" s="643"/>
      <c r="AN35" s="643"/>
      <c r="AO35" s="644"/>
      <c r="AP35" s="186"/>
      <c r="AQ35" s="645" t="s">
        <v>306</v>
      </c>
      <c r="AR35" s="646"/>
      <c r="AS35" s="646"/>
      <c r="AT35" s="646"/>
      <c r="AU35" s="646"/>
      <c r="AV35" s="646"/>
      <c r="AW35" s="646"/>
      <c r="AX35" s="646"/>
      <c r="AY35" s="647"/>
      <c r="AZ35" s="638">
        <v>11858576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997708</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971032</v>
      </c>
      <c r="CS35" s="607"/>
      <c r="CT35" s="607"/>
      <c r="CU35" s="607"/>
      <c r="CV35" s="607"/>
      <c r="CW35" s="607"/>
      <c r="CX35" s="607"/>
      <c r="CY35" s="608"/>
      <c r="CZ35" s="591">
        <v>0.9</v>
      </c>
      <c r="DA35" s="609"/>
      <c r="DB35" s="609"/>
      <c r="DC35" s="610"/>
      <c r="DD35" s="594">
        <v>841423</v>
      </c>
      <c r="DE35" s="607"/>
      <c r="DF35" s="607"/>
      <c r="DG35" s="607"/>
      <c r="DH35" s="607"/>
      <c r="DI35" s="607"/>
      <c r="DJ35" s="607"/>
      <c r="DK35" s="608"/>
      <c r="DL35" s="594">
        <v>841423</v>
      </c>
      <c r="DM35" s="607"/>
      <c r="DN35" s="607"/>
      <c r="DO35" s="607"/>
      <c r="DP35" s="607"/>
      <c r="DQ35" s="607"/>
      <c r="DR35" s="607"/>
      <c r="DS35" s="607"/>
      <c r="DT35" s="607"/>
      <c r="DU35" s="607"/>
      <c r="DV35" s="608"/>
      <c r="DW35" s="611">
        <v>1.4</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107653644</v>
      </c>
      <c r="S36" s="629"/>
      <c r="T36" s="629"/>
      <c r="U36" s="629"/>
      <c r="V36" s="629"/>
      <c r="W36" s="629"/>
      <c r="X36" s="629"/>
      <c r="Y36" s="632"/>
      <c r="Z36" s="633">
        <v>100</v>
      </c>
      <c r="AA36" s="633"/>
      <c r="AB36" s="633"/>
      <c r="AC36" s="633"/>
      <c r="AD36" s="634">
        <v>54622921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2452427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747594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5323890</v>
      </c>
      <c r="CS36" s="589"/>
      <c r="CT36" s="589"/>
      <c r="CU36" s="589"/>
      <c r="CV36" s="589"/>
      <c r="CW36" s="589"/>
      <c r="CX36" s="589"/>
      <c r="CY36" s="590"/>
      <c r="CZ36" s="591">
        <v>5</v>
      </c>
      <c r="DA36" s="609"/>
      <c r="DB36" s="609"/>
      <c r="DC36" s="610"/>
      <c r="DD36" s="594">
        <v>4806425</v>
      </c>
      <c r="DE36" s="589"/>
      <c r="DF36" s="589"/>
      <c r="DG36" s="589"/>
      <c r="DH36" s="589"/>
      <c r="DI36" s="589"/>
      <c r="DJ36" s="589"/>
      <c r="DK36" s="590"/>
      <c r="DL36" s="594">
        <v>3525163</v>
      </c>
      <c r="DM36" s="589"/>
      <c r="DN36" s="589"/>
      <c r="DO36" s="589"/>
      <c r="DP36" s="589"/>
      <c r="DQ36" s="589"/>
      <c r="DR36" s="589"/>
      <c r="DS36" s="589"/>
      <c r="DT36" s="589"/>
      <c r="DU36" s="589"/>
      <c r="DV36" s="590"/>
      <c r="DW36" s="611">
        <v>5.9</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530469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33311</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11147</v>
      </c>
      <c r="CS37" s="607"/>
      <c r="CT37" s="607"/>
      <c r="CU37" s="607"/>
      <c r="CV37" s="607"/>
      <c r="CW37" s="607"/>
      <c r="CX37" s="607"/>
      <c r="CY37" s="608"/>
      <c r="CZ37" s="591">
        <v>0</v>
      </c>
      <c r="DA37" s="609"/>
      <c r="DB37" s="609"/>
      <c r="DC37" s="610"/>
      <c r="DD37" s="594">
        <v>11147</v>
      </c>
      <c r="DE37" s="607"/>
      <c r="DF37" s="607"/>
      <c r="DG37" s="607"/>
      <c r="DH37" s="607"/>
      <c r="DI37" s="607"/>
      <c r="DJ37" s="607"/>
      <c r="DK37" s="608"/>
      <c r="DL37" s="594">
        <v>11140</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233596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51731</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9286897</v>
      </c>
      <c r="CS38" s="589"/>
      <c r="CT38" s="589"/>
      <c r="CU38" s="589"/>
      <c r="CV38" s="589"/>
      <c r="CW38" s="589"/>
      <c r="CX38" s="589"/>
      <c r="CY38" s="590"/>
      <c r="CZ38" s="591">
        <v>8.8000000000000007</v>
      </c>
      <c r="DA38" s="609"/>
      <c r="DB38" s="609"/>
      <c r="DC38" s="610"/>
      <c r="DD38" s="594">
        <v>8100398</v>
      </c>
      <c r="DE38" s="589"/>
      <c r="DF38" s="589"/>
      <c r="DG38" s="589"/>
      <c r="DH38" s="589"/>
      <c r="DI38" s="589"/>
      <c r="DJ38" s="589"/>
      <c r="DK38" s="590"/>
      <c r="DL38" s="594">
        <v>7034395</v>
      </c>
      <c r="DM38" s="589"/>
      <c r="DN38" s="589"/>
      <c r="DO38" s="589"/>
      <c r="DP38" s="589"/>
      <c r="DQ38" s="589"/>
      <c r="DR38" s="589"/>
      <c r="DS38" s="589"/>
      <c r="DT38" s="589"/>
      <c r="DU38" s="589"/>
      <c r="DV38" s="590"/>
      <c r="DW38" s="611">
        <v>11.9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81273</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99</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1268671</v>
      </c>
      <c r="CS39" s="607"/>
      <c r="CT39" s="607"/>
      <c r="CU39" s="607"/>
      <c r="CV39" s="607"/>
      <c r="CW39" s="607"/>
      <c r="CX39" s="607"/>
      <c r="CY39" s="608"/>
      <c r="CZ39" s="591">
        <v>1.2</v>
      </c>
      <c r="DA39" s="609"/>
      <c r="DB39" s="609"/>
      <c r="DC39" s="610"/>
      <c r="DD39" s="594">
        <v>1240583</v>
      </c>
      <c r="DE39" s="607"/>
      <c r="DF39" s="607"/>
      <c r="DG39" s="607"/>
      <c r="DH39" s="607"/>
      <c r="DI39" s="607"/>
      <c r="DJ39" s="607"/>
      <c r="DK39" s="608"/>
      <c r="DL39" s="594" t="s">
        <v>218</v>
      </c>
      <c r="DM39" s="607"/>
      <c r="DN39" s="607"/>
      <c r="DO39" s="607"/>
      <c r="DP39" s="607"/>
      <c r="DQ39" s="607"/>
      <c r="DR39" s="607"/>
      <c r="DS39" s="607"/>
      <c r="DT39" s="607"/>
      <c r="DU39" s="607"/>
      <c r="DV39" s="608"/>
      <c r="DW39" s="611" t="s">
        <v>218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1482476</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4805780</v>
      </c>
      <c r="CS40" s="589"/>
      <c r="CT40" s="589"/>
      <c r="CU40" s="589"/>
      <c r="CV40" s="589"/>
      <c r="CW40" s="589"/>
      <c r="CX40" s="589"/>
      <c r="CY40" s="590"/>
      <c r="CZ40" s="591">
        <v>4.5</v>
      </c>
      <c r="DA40" s="609"/>
      <c r="DB40" s="609"/>
      <c r="DC40" s="610"/>
      <c r="DD40" s="594">
        <v>181232</v>
      </c>
      <c r="DE40" s="589"/>
      <c r="DF40" s="589"/>
      <c r="DG40" s="589"/>
      <c r="DH40" s="589"/>
      <c r="DI40" s="589"/>
      <c r="DJ40" s="589"/>
      <c r="DK40" s="590"/>
      <c r="DL40" s="594">
        <v>63953</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7078335</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372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277</v>
      </c>
      <c r="CS41" s="607"/>
      <c r="CT41" s="607"/>
      <c r="CU41" s="607"/>
      <c r="CV41" s="607"/>
      <c r="CW41" s="607"/>
      <c r="CX41" s="607"/>
      <c r="CY41" s="608"/>
      <c r="CZ41" s="591" t="s">
        <v>277</v>
      </c>
      <c r="DA41" s="609"/>
      <c r="DB41" s="609"/>
      <c r="DC41" s="610"/>
      <c r="DD41" s="594" t="s">
        <v>277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16285763</v>
      </c>
      <c r="CS42" s="589"/>
      <c r="CT42" s="589"/>
      <c r="CU42" s="589"/>
      <c r="CV42" s="589"/>
      <c r="CW42" s="589"/>
      <c r="CX42" s="589"/>
      <c r="CY42" s="590"/>
      <c r="CZ42" s="591">
        <v>15.4</v>
      </c>
      <c r="DA42" s="592"/>
      <c r="DB42" s="592"/>
      <c r="DC42" s="593"/>
      <c r="DD42" s="594">
        <v>3481321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482183</v>
      </c>
      <c r="CS43" s="607"/>
      <c r="CT43" s="607"/>
      <c r="CU43" s="607"/>
      <c r="CV43" s="607"/>
      <c r="CW43" s="607"/>
      <c r="CX43" s="607"/>
      <c r="CY43" s="608"/>
      <c r="CZ43" s="591">
        <v>0.5</v>
      </c>
      <c r="DA43" s="609"/>
      <c r="DB43" s="609"/>
      <c r="DC43" s="610"/>
      <c r="DD43" s="594">
        <v>480543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16280697</v>
      </c>
      <c r="CS44" s="589"/>
      <c r="CT44" s="589"/>
      <c r="CU44" s="589"/>
      <c r="CV44" s="589"/>
      <c r="CW44" s="589"/>
      <c r="CX44" s="589"/>
      <c r="CY44" s="590"/>
      <c r="CZ44" s="591">
        <v>15.4</v>
      </c>
      <c r="DA44" s="592"/>
      <c r="DB44" s="592"/>
      <c r="DC44" s="593"/>
      <c r="DD44" s="594">
        <v>3481321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6701096</v>
      </c>
      <c r="CS45" s="607"/>
      <c r="CT45" s="607"/>
      <c r="CU45" s="607"/>
      <c r="CV45" s="607"/>
      <c r="CW45" s="607"/>
      <c r="CX45" s="607"/>
      <c r="CY45" s="608"/>
      <c r="CZ45" s="591">
        <v>6.3</v>
      </c>
      <c r="DA45" s="609"/>
      <c r="DB45" s="609"/>
      <c r="DC45" s="610"/>
      <c r="DD45" s="594">
        <v>441737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9337083</v>
      </c>
      <c r="CS46" s="589"/>
      <c r="CT46" s="589"/>
      <c r="CU46" s="589"/>
      <c r="CV46" s="589"/>
      <c r="CW46" s="589"/>
      <c r="CX46" s="589"/>
      <c r="CY46" s="590"/>
      <c r="CZ46" s="591">
        <v>8.8000000000000007</v>
      </c>
      <c r="DA46" s="592"/>
      <c r="DB46" s="592"/>
      <c r="DC46" s="593"/>
      <c r="DD46" s="594">
        <v>3019844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5066</v>
      </c>
      <c r="CS47" s="607"/>
      <c r="CT47" s="607"/>
      <c r="CU47" s="607"/>
      <c r="CV47" s="607"/>
      <c r="CW47" s="607"/>
      <c r="CX47" s="607"/>
      <c r="CY47" s="608"/>
      <c r="CZ47" s="591">
        <v>0</v>
      </c>
      <c r="DA47" s="609"/>
      <c r="DB47" s="609"/>
      <c r="DC47" s="610"/>
      <c r="DD47" s="594" t="s">
        <v>218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218</v>
      </c>
      <c r="CS48" s="589"/>
      <c r="CT48" s="589"/>
      <c r="CU48" s="589"/>
      <c r="CV48" s="589"/>
      <c r="CW48" s="589"/>
      <c r="CX48" s="589"/>
      <c r="CY48" s="590"/>
      <c r="CZ48" s="591" t="s">
        <v>218</v>
      </c>
      <c r="DA48" s="592"/>
      <c r="DB48" s="592"/>
      <c r="DC48" s="593"/>
      <c r="DD48" s="594" t="s">
        <v>218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106004757</v>
      </c>
      <c r="CS49" s="573"/>
      <c r="CT49" s="573"/>
      <c r="CU49" s="573"/>
      <c r="CV49" s="573"/>
      <c r="CW49" s="573"/>
      <c r="CX49" s="573"/>
      <c r="CY49" s="574"/>
      <c r="CZ49" s="575">
        <v>100</v>
      </c>
      <c r="DA49" s="576"/>
      <c r="DB49" s="576"/>
      <c r="DC49" s="577"/>
      <c r="DD49" s="578">
        <v>66528583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107639</v>
      </c>
      <c r="R7" s="1101"/>
      <c r="S7" s="1101"/>
      <c r="T7" s="1101"/>
      <c r="U7" s="1101"/>
      <c r="V7" s="1101">
        <v>105994</v>
      </c>
      <c r="W7" s="1101"/>
      <c r="X7" s="1101"/>
      <c r="Y7" s="1101"/>
      <c r="Z7" s="1101"/>
      <c r="AA7" s="1101">
        <v>1645</v>
      </c>
      <c r="AB7" s="1101"/>
      <c r="AC7" s="1101"/>
      <c r="AD7" s="1101"/>
      <c r="AE7" s="1102"/>
      <c r="AF7" s="1103">
        <v>1433</v>
      </c>
      <c r="AG7" s="1104"/>
      <c r="AH7" s="1104"/>
      <c r="AI7" s="1104"/>
      <c r="AJ7" s="1105"/>
      <c r="AK7" s="1087">
        <v>1689</v>
      </c>
      <c r="AL7" s="1088"/>
      <c r="AM7" s="1088"/>
      <c r="AN7" s="1088"/>
      <c r="AO7" s="1088"/>
      <c r="AP7" s="1088">
        <v>130470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8</v>
      </c>
      <c r="CI7" s="1085"/>
      <c r="CJ7" s="1085"/>
      <c r="CK7" s="1085"/>
      <c r="CL7" s="1086"/>
      <c r="CM7" s="1084">
        <v>269</v>
      </c>
      <c r="CN7" s="1085"/>
      <c r="CO7" s="1085"/>
      <c r="CP7" s="1085"/>
      <c r="CQ7" s="1086"/>
      <c r="CR7" s="1084">
        <v>170</v>
      </c>
      <c r="CS7" s="1085"/>
      <c r="CT7" s="1085"/>
      <c r="CU7" s="1085"/>
      <c r="CV7" s="1086"/>
      <c r="CW7" s="1084" t="s">
        <v>565</v>
      </c>
      <c r="CX7" s="1085"/>
      <c r="CY7" s="1085"/>
      <c r="CZ7" s="1085"/>
      <c r="DA7" s="1086"/>
      <c r="DB7" s="1084" t="s">
        <v>547</v>
      </c>
      <c r="DC7" s="1085"/>
      <c r="DD7" s="1085"/>
      <c r="DE7" s="1085"/>
      <c r="DF7" s="1086"/>
      <c r="DG7" s="1084" t="s">
        <v>547</v>
      </c>
      <c r="DH7" s="1085"/>
      <c r="DI7" s="1085"/>
      <c r="DJ7" s="1085"/>
      <c r="DK7" s="1086"/>
      <c r="DL7" s="1084" t="s">
        <v>546</v>
      </c>
      <c r="DM7" s="1085"/>
      <c r="DN7" s="1085"/>
      <c r="DO7" s="1085"/>
      <c r="DP7" s="1086"/>
      <c r="DQ7" s="1084" t="s">
        <v>547</v>
      </c>
      <c r="DR7" s="1085"/>
      <c r="DS7" s="1085"/>
      <c r="DT7" s="1085"/>
      <c r="DU7" s="1086"/>
      <c r="DV7" s="1111"/>
      <c r="DW7" s="1112"/>
      <c r="DX7" s="1112"/>
      <c r="DY7" s="1112"/>
      <c r="DZ7" s="1113"/>
      <c r="EA7" s="205"/>
    </row>
    <row r="8" spans="1:131" s="206" customFormat="1" ht="26.25" customHeight="1" x14ac:dyDescent="0.15">
      <c r="A8" s="212">
        <v>2</v>
      </c>
      <c r="B8" s="1033" t="s">
        <v>363</v>
      </c>
      <c r="C8" s="1034"/>
      <c r="D8" s="1034"/>
      <c r="E8" s="1034"/>
      <c r="F8" s="1034"/>
      <c r="G8" s="1034"/>
      <c r="H8" s="1034"/>
      <c r="I8" s="1034"/>
      <c r="J8" s="1034"/>
      <c r="K8" s="1034"/>
      <c r="L8" s="1034"/>
      <c r="M8" s="1034"/>
      <c r="N8" s="1034"/>
      <c r="O8" s="1034"/>
      <c r="P8" s="1035"/>
      <c r="Q8" s="1039">
        <v>4</v>
      </c>
      <c r="R8" s="1040"/>
      <c r="S8" s="1040"/>
      <c r="T8" s="1040"/>
      <c r="U8" s="1040"/>
      <c r="V8" s="1040">
        <v>4</v>
      </c>
      <c r="W8" s="1040"/>
      <c r="X8" s="1040"/>
      <c r="Y8" s="1040"/>
      <c r="Z8" s="1040"/>
      <c r="AA8" s="1040" t="s">
        <v>544</v>
      </c>
      <c r="AB8" s="1040"/>
      <c r="AC8" s="1040"/>
      <c r="AD8" s="1040"/>
      <c r="AE8" s="1041"/>
      <c r="AF8" s="1015" t="s">
        <v>364</v>
      </c>
      <c r="AG8" s="1016"/>
      <c r="AH8" s="1016"/>
      <c r="AI8" s="1016"/>
      <c r="AJ8" s="1017"/>
      <c r="AK8" s="1082">
        <v>1</v>
      </c>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0</v>
      </c>
      <c r="CI8" s="986"/>
      <c r="CJ8" s="986"/>
      <c r="CK8" s="986"/>
      <c r="CL8" s="987"/>
      <c r="CM8" s="985">
        <v>39</v>
      </c>
      <c r="CN8" s="986"/>
      <c r="CO8" s="986"/>
      <c r="CP8" s="986"/>
      <c r="CQ8" s="987"/>
      <c r="CR8" s="985">
        <v>30</v>
      </c>
      <c r="CS8" s="986"/>
      <c r="CT8" s="986"/>
      <c r="CU8" s="986"/>
      <c r="CV8" s="987"/>
      <c r="CW8" s="985">
        <v>94</v>
      </c>
      <c r="CX8" s="986"/>
      <c r="CY8" s="986"/>
      <c r="CZ8" s="986"/>
      <c r="DA8" s="987"/>
      <c r="DB8" s="985" t="s">
        <v>547</v>
      </c>
      <c r="DC8" s="986"/>
      <c r="DD8" s="986"/>
      <c r="DE8" s="986"/>
      <c r="DF8" s="987"/>
      <c r="DG8" s="985" t="s">
        <v>547</v>
      </c>
      <c r="DH8" s="986"/>
      <c r="DI8" s="986"/>
      <c r="DJ8" s="986"/>
      <c r="DK8" s="987"/>
      <c r="DL8" s="985" t="s">
        <v>547</v>
      </c>
      <c r="DM8" s="986"/>
      <c r="DN8" s="986"/>
      <c r="DO8" s="986"/>
      <c r="DP8" s="987"/>
      <c r="DQ8" s="985" t="s">
        <v>546</v>
      </c>
      <c r="DR8" s="986"/>
      <c r="DS8" s="986"/>
      <c r="DT8" s="986"/>
      <c r="DU8" s="987"/>
      <c r="DV8" s="988"/>
      <c r="DW8" s="989"/>
      <c r="DX8" s="989"/>
      <c r="DY8" s="989"/>
      <c r="DZ8" s="990"/>
      <c r="EA8" s="205"/>
    </row>
    <row r="9" spans="1:131" s="206" customFormat="1" ht="26.25" customHeight="1" x14ac:dyDescent="0.15">
      <c r="A9" s="212">
        <v>3</v>
      </c>
      <c r="B9" s="1033" t="s">
        <v>365</v>
      </c>
      <c r="C9" s="1034"/>
      <c r="D9" s="1034"/>
      <c r="E9" s="1034"/>
      <c r="F9" s="1034"/>
      <c r="G9" s="1034"/>
      <c r="H9" s="1034"/>
      <c r="I9" s="1034"/>
      <c r="J9" s="1034"/>
      <c r="K9" s="1034"/>
      <c r="L9" s="1034"/>
      <c r="M9" s="1034"/>
      <c r="N9" s="1034"/>
      <c r="O9" s="1034"/>
      <c r="P9" s="1035"/>
      <c r="Q9" s="1039">
        <v>25</v>
      </c>
      <c r="R9" s="1040"/>
      <c r="S9" s="1040"/>
      <c r="T9" s="1040"/>
      <c r="U9" s="1040"/>
      <c r="V9" s="1040">
        <v>21</v>
      </c>
      <c r="W9" s="1040"/>
      <c r="X9" s="1040"/>
      <c r="Y9" s="1040"/>
      <c r="Z9" s="1040"/>
      <c r="AA9" s="1040">
        <v>4</v>
      </c>
      <c r="AB9" s="1040"/>
      <c r="AC9" s="1040"/>
      <c r="AD9" s="1040"/>
      <c r="AE9" s="1041"/>
      <c r="AF9" s="1015">
        <v>4</v>
      </c>
      <c r="AG9" s="1016"/>
      <c r="AH9" s="1016"/>
      <c r="AI9" s="1016"/>
      <c r="AJ9" s="1017"/>
      <c r="AK9" s="1082">
        <v>7</v>
      </c>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556</v>
      </c>
      <c r="BS9" s="1010" t="s">
        <v>555</v>
      </c>
      <c r="BT9" s="1011"/>
      <c r="BU9" s="1011"/>
      <c r="BV9" s="1011"/>
      <c r="BW9" s="1011"/>
      <c r="BX9" s="1011"/>
      <c r="BY9" s="1011"/>
      <c r="BZ9" s="1011"/>
      <c r="CA9" s="1011"/>
      <c r="CB9" s="1011"/>
      <c r="CC9" s="1011"/>
      <c r="CD9" s="1011"/>
      <c r="CE9" s="1011"/>
      <c r="CF9" s="1011"/>
      <c r="CG9" s="1012"/>
      <c r="CH9" s="985">
        <v>0</v>
      </c>
      <c r="CI9" s="986"/>
      <c r="CJ9" s="986"/>
      <c r="CK9" s="986"/>
      <c r="CL9" s="987"/>
      <c r="CM9" s="985">
        <v>1935</v>
      </c>
      <c r="CN9" s="986"/>
      <c r="CO9" s="986"/>
      <c r="CP9" s="986"/>
      <c r="CQ9" s="987"/>
      <c r="CR9" s="985">
        <v>5</v>
      </c>
      <c r="CS9" s="986"/>
      <c r="CT9" s="986"/>
      <c r="CU9" s="986"/>
      <c r="CV9" s="987"/>
      <c r="CW9" s="985" t="s">
        <v>565</v>
      </c>
      <c r="CX9" s="986"/>
      <c r="CY9" s="986"/>
      <c r="CZ9" s="986"/>
      <c r="DA9" s="987"/>
      <c r="DB9" s="985" t="s">
        <v>546</v>
      </c>
      <c r="DC9" s="986"/>
      <c r="DD9" s="986"/>
      <c r="DE9" s="986"/>
      <c r="DF9" s="987"/>
      <c r="DG9" s="985">
        <v>4417</v>
      </c>
      <c r="DH9" s="986"/>
      <c r="DI9" s="986"/>
      <c r="DJ9" s="986"/>
      <c r="DK9" s="987"/>
      <c r="DL9" s="985" t="s">
        <v>546</v>
      </c>
      <c r="DM9" s="986"/>
      <c r="DN9" s="986"/>
      <c r="DO9" s="986"/>
      <c r="DP9" s="987"/>
      <c r="DQ9" s="985">
        <v>717</v>
      </c>
      <c r="DR9" s="986"/>
      <c r="DS9" s="986"/>
      <c r="DT9" s="986"/>
      <c r="DU9" s="987"/>
      <c r="DV9" s="988"/>
      <c r="DW9" s="989"/>
      <c r="DX9" s="989"/>
      <c r="DY9" s="989"/>
      <c r="DZ9" s="990"/>
      <c r="EA9" s="205"/>
    </row>
    <row r="10" spans="1:131" s="206" customFormat="1" ht="26.25" customHeight="1" x14ac:dyDescent="0.15">
      <c r="A10" s="212">
        <v>4</v>
      </c>
      <c r="B10" s="1033" t="s">
        <v>366</v>
      </c>
      <c r="C10" s="1034"/>
      <c r="D10" s="1034"/>
      <c r="E10" s="1034"/>
      <c r="F10" s="1034"/>
      <c r="G10" s="1034"/>
      <c r="H10" s="1034"/>
      <c r="I10" s="1034"/>
      <c r="J10" s="1034"/>
      <c r="K10" s="1034"/>
      <c r="L10" s="1034"/>
      <c r="M10" s="1034"/>
      <c r="N10" s="1034"/>
      <c r="O10" s="1034"/>
      <c r="P10" s="1035"/>
      <c r="Q10" s="1039">
        <v>29</v>
      </c>
      <c r="R10" s="1040"/>
      <c r="S10" s="1040"/>
      <c r="T10" s="1040"/>
      <c r="U10" s="1040"/>
      <c r="V10" s="1040">
        <v>29</v>
      </c>
      <c r="W10" s="1040"/>
      <c r="X10" s="1040"/>
      <c r="Y10" s="1040"/>
      <c r="Z10" s="1040"/>
      <c r="AA10" s="1040" t="s">
        <v>545</v>
      </c>
      <c r="AB10" s="1040"/>
      <c r="AC10" s="1040"/>
      <c r="AD10" s="1040"/>
      <c r="AE10" s="1041"/>
      <c r="AF10" s="1015" t="s">
        <v>110</v>
      </c>
      <c r="AG10" s="1016"/>
      <c r="AH10" s="1016"/>
      <c r="AI10" s="1016"/>
      <c r="AJ10" s="1017"/>
      <c r="AK10" s="1082">
        <v>5</v>
      </c>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558</v>
      </c>
      <c r="BT10" s="1011"/>
      <c r="BU10" s="1011"/>
      <c r="BV10" s="1011"/>
      <c r="BW10" s="1011"/>
      <c r="BX10" s="1011"/>
      <c r="BY10" s="1011"/>
      <c r="BZ10" s="1011"/>
      <c r="CA10" s="1011"/>
      <c r="CB10" s="1011"/>
      <c r="CC10" s="1011"/>
      <c r="CD10" s="1011"/>
      <c r="CE10" s="1011"/>
      <c r="CF10" s="1011"/>
      <c r="CG10" s="1012"/>
      <c r="CH10" s="985">
        <v>-15</v>
      </c>
      <c r="CI10" s="986"/>
      <c r="CJ10" s="986"/>
      <c r="CK10" s="986"/>
      <c r="CL10" s="987"/>
      <c r="CM10" s="985">
        <v>372</v>
      </c>
      <c r="CN10" s="986"/>
      <c r="CO10" s="986"/>
      <c r="CP10" s="986"/>
      <c r="CQ10" s="987"/>
      <c r="CR10" s="985">
        <v>210</v>
      </c>
      <c r="CS10" s="986"/>
      <c r="CT10" s="986"/>
      <c r="CU10" s="986"/>
      <c r="CV10" s="987"/>
      <c r="CW10" s="985" t="s">
        <v>565</v>
      </c>
      <c r="CX10" s="986"/>
      <c r="CY10" s="986"/>
      <c r="CZ10" s="986"/>
      <c r="DA10" s="987"/>
      <c r="DB10" s="985" t="s">
        <v>546</v>
      </c>
      <c r="DC10" s="986"/>
      <c r="DD10" s="986"/>
      <c r="DE10" s="986"/>
      <c r="DF10" s="987"/>
      <c r="DG10" s="985" t="s">
        <v>547</v>
      </c>
      <c r="DH10" s="986"/>
      <c r="DI10" s="986"/>
      <c r="DJ10" s="986"/>
      <c r="DK10" s="987"/>
      <c r="DL10" s="985" t="s">
        <v>547</v>
      </c>
      <c r="DM10" s="986"/>
      <c r="DN10" s="986"/>
      <c r="DO10" s="986"/>
      <c r="DP10" s="987"/>
      <c r="DQ10" s="985" t="s">
        <v>547</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557</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120</v>
      </c>
      <c r="CN11" s="986"/>
      <c r="CO11" s="986"/>
      <c r="CP11" s="986"/>
      <c r="CQ11" s="987"/>
      <c r="CR11" s="985">
        <v>50</v>
      </c>
      <c r="CS11" s="986"/>
      <c r="CT11" s="986"/>
      <c r="CU11" s="986"/>
      <c r="CV11" s="987"/>
      <c r="CW11" s="985" t="s">
        <v>547</v>
      </c>
      <c r="CX11" s="986"/>
      <c r="CY11" s="986"/>
      <c r="CZ11" s="986"/>
      <c r="DA11" s="987"/>
      <c r="DB11" s="985" t="s">
        <v>547</v>
      </c>
      <c r="DC11" s="986"/>
      <c r="DD11" s="986"/>
      <c r="DE11" s="986"/>
      <c r="DF11" s="987"/>
      <c r="DG11" s="985" t="s">
        <v>546</v>
      </c>
      <c r="DH11" s="986"/>
      <c r="DI11" s="986"/>
      <c r="DJ11" s="986"/>
      <c r="DK11" s="987"/>
      <c r="DL11" s="985" t="s">
        <v>547</v>
      </c>
      <c r="DM11" s="986"/>
      <c r="DN11" s="986"/>
      <c r="DO11" s="986"/>
      <c r="DP11" s="987"/>
      <c r="DQ11" s="985" t="s">
        <v>546</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559</v>
      </c>
      <c r="BT12" s="1011"/>
      <c r="BU12" s="1011"/>
      <c r="BV12" s="1011"/>
      <c r="BW12" s="1011"/>
      <c r="BX12" s="1011"/>
      <c r="BY12" s="1011"/>
      <c r="BZ12" s="1011"/>
      <c r="CA12" s="1011"/>
      <c r="CB12" s="1011"/>
      <c r="CC12" s="1011"/>
      <c r="CD12" s="1011"/>
      <c r="CE12" s="1011"/>
      <c r="CF12" s="1011"/>
      <c r="CG12" s="1012"/>
      <c r="CH12" s="985">
        <v>3</v>
      </c>
      <c r="CI12" s="986"/>
      <c r="CJ12" s="986"/>
      <c r="CK12" s="986"/>
      <c r="CL12" s="987"/>
      <c r="CM12" s="985">
        <v>45</v>
      </c>
      <c r="CN12" s="986"/>
      <c r="CO12" s="986"/>
      <c r="CP12" s="986"/>
      <c r="CQ12" s="987"/>
      <c r="CR12" s="985">
        <v>5</v>
      </c>
      <c r="CS12" s="986"/>
      <c r="CT12" s="986"/>
      <c r="CU12" s="986"/>
      <c r="CV12" s="987"/>
      <c r="CW12" s="985" t="s">
        <v>547</v>
      </c>
      <c r="CX12" s="986"/>
      <c r="CY12" s="986"/>
      <c r="CZ12" s="986"/>
      <c r="DA12" s="987"/>
      <c r="DB12" s="985" t="s">
        <v>546</v>
      </c>
      <c r="DC12" s="986"/>
      <c r="DD12" s="986"/>
      <c r="DE12" s="986"/>
      <c r="DF12" s="987"/>
      <c r="DG12" s="985" t="s">
        <v>546</v>
      </c>
      <c r="DH12" s="986"/>
      <c r="DI12" s="986"/>
      <c r="DJ12" s="986"/>
      <c r="DK12" s="987"/>
      <c r="DL12" s="985" t="s">
        <v>546</v>
      </c>
      <c r="DM12" s="986"/>
      <c r="DN12" s="986"/>
      <c r="DO12" s="986"/>
      <c r="DP12" s="987"/>
      <c r="DQ12" s="985" t="s">
        <v>547</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560</v>
      </c>
      <c r="BT13" s="1011"/>
      <c r="BU13" s="1011"/>
      <c r="BV13" s="1011"/>
      <c r="BW13" s="1011"/>
      <c r="BX13" s="1011"/>
      <c r="BY13" s="1011"/>
      <c r="BZ13" s="1011"/>
      <c r="CA13" s="1011"/>
      <c r="CB13" s="1011"/>
      <c r="CC13" s="1011"/>
      <c r="CD13" s="1011"/>
      <c r="CE13" s="1011"/>
      <c r="CF13" s="1011"/>
      <c r="CG13" s="1012"/>
      <c r="CH13" s="985">
        <v>0</v>
      </c>
      <c r="CI13" s="986"/>
      <c r="CJ13" s="986"/>
      <c r="CK13" s="986"/>
      <c r="CL13" s="987"/>
      <c r="CM13" s="985">
        <v>103</v>
      </c>
      <c r="CN13" s="986"/>
      <c r="CO13" s="986"/>
      <c r="CP13" s="986"/>
      <c r="CQ13" s="987"/>
      <c r="CR13" s="985">
        <v>102</v>
      </c>
      <c r="CS13" s="986"/>
      <c r="CT13" s="986"/>
      <c r="CU13" s="986"/>
      <c r="CV13" s="987"/>
      <c r="CW13" s="985" t="s">
        <v>547</v>
      </c>
      <c r="CX13" s="986"/>
      <c r="CY13" s="986"/>
      <c r="CZ13" s="986"/>
      <c r="DA13" s="987"/>
      <c r="DB13" s="985" t="s">
        <v>547</v>
      </c>
      <c r="DC13" s="986"/>
      <c r="DD13" s="986"/>
      <c r="DE13" s="986"/>
      <c r="DF13" s="987"/>
      <c r="DG13" s="985" t="s">
        <v>547</v>
      </c>
      <c r="DH13" s="986"/>
      <c r="DI13" s="986"/>
      <c r="DJ13" s="986"/>
      <c r="DK13" s="987"/>
      <c r="DL13" s="985" t="s">
        <v>546</v>
      </c>
      <c r="DM13" s="986"/>
      <c r="DN13" s="986"/>
      <c r="DO13" s="986"/>
      <c r="DP13" s="987"/>
      <c r="DQ13" s="985" t="s">
        <v>546</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561</v>
      </c>
      <c r="BT14" s="1011"/>
      <c r="BU14" s="1011"/>
      <c r="BV14" s="1011"/>
      <c r="BW14" s="1011"/>
      <c r="BX14" s="1011"/>
      <c r="BY14" s="1011"/>
      <c r="BZ14" s="1011"/>
      <c r="CA14" s="1011"/>
      <c r="CB14" s="1011"/>
      <c r="CC14" s="1011"/>
      <c r="CD14" s="1011"/>
      <c r="CE14" s="1011"/>
      <c r="CF14" s="1011"/>
      <c r="CG14" s="1012"/>
      <c r="CH14" s="985">
        <v>8</v>
      </c>
      <c r="CI14" s="986"/>
      <c r="CJ14" s="986"/>
      <c r="CK14" s="986"/>
      <c r="CL14" s="987"/>
      <c r="CM14" s="985">
        <v>97</v>
      </c>
      <c r="CN14" s="986"/>
      <c r="CO14" s="986"/>
      <c r="CP14" s="986"/>
      <c r="CQ14" s="987"/>
      <c r="CR14" s="985">
        <v>50</v>
      </c>
      <c r="CS14" s="986"/>
      <c r="CT14" s="986"/>
      <c r="CU14" s="986"/>
      <c r="CV14" s="987"/>
      <c r="CW14" s="985" t="s">
        <v>547</v>
      </c>
      <c r="CX14" s="986"/>
      <c r="CY14" s="986"/>
      <c r="CZ14" s="986"/>
      <c r="DA14" s="987"/>
      <c r="DB14" s="985" t="s">
        <v>547</v>
      </c>
      <c r="DC14" s="986"/>
      <c r="DD14" s="986"/>
      <c r="DE14" s="986"/>
      <c r="DF14" s="987"/>
      <c r="DG14" s="985" t="s">
        <v>566</v>
      </c>
      <c r="DH14" s="986"/>
      <c r="DI14" s="986"/>
      <c r="DJ14" s="986"/>
      <c r="DK14" s="987"/>
      <c r="DL14" s="985" t="s">
        <v>546</v>
      </c>
      <c r="DM14" s="986"/>
      <c r="DN14" s="986"/>
      <c r="DO14" s="986"/>
      <c r="DP14" s="987"/>
      <c r="DQ14" s="985" t="s">
        <v>547</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562</v>
      </c>
      <c r="BT15" s="1011"/>
      <c r="BU15" s="1011"/>
      <c r="BV15" s="1011"/>
      <c r="BW15" s="1011"/>
      <c r="BX15" s="1011"/>
      <c r="BY15" s="1011"/>
      <c r="BZ15" s="1011"/>
      <c r="CA15" s="1011"/>
      <c r="CB15" s="1011"/>
      <c r="CC15" s="1011"/>
      <c r="CD15" s="1011"/>
      <c r="CE15" s="1011"/>
      <c r="CF15" s="1011"/>
      <c r="CG15" s="1012"/>
      <c r="CH15" s="985">
        <v>-2</v>
      </c>
      <c r="CI15" s="986"/>
      <c r="CJ15" s="986"/>
      <c r="CK15" s="986"/>
      <c r="CL15" s="987"/>
      <c r="CM15" s="985">
        <v>47</v>
      </c>
      <c r="CN15" s="986"/>
      <c r="CO15" s="986"/>
      <c r="CP15" s="986"/>
      <c r="CQ15" s="987"/>
      <c r="CR15" s="985">
        <v>12</v>
      </c>
      <c r="CS15" s="986"/>
      <c r="CT15" s="986"/>
      <c r="CU15" s="986"/>
      <c r="CV15" s="987"/>
      <c r="CW15" s="985" t="s">
        <v>546</v>
      </c>
      <c r="CX15" s="986"/>
      <c r="CY15" s="986"/>
      <c r="CZ15" s="986"/>
      <c r="DA15" s="987"/>
      <c r="DB15" s="985" t="s">
        <v>546</v>
      </c>
      <c r="DC15" s="986"/>
      <c r="DD15" s="986"/>
      <c r="DE15" s="986"/>
      <c r="DF15" s="987"/>
      <c r="DG15" s="985" t="s">
        <v>547</v>
      </c>
      <c r="DH15" s="986"/>
      <c r="DI15" s="986"/>
      <c r="DJ15" s="986"/>
      <c r="DK15" s="987"/>
      <c r="DL15" s="985" t="s">
        <v>547</v>
      </c>
      <c r="DM15" s="986"/>
      <c r="DN15" s="986"/>
      <c r="DO15" s="986"/>
      <c r="DP15" s="987"/>
      <c r="DQ15" s="985" t="s">
        <v>546</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563</v>
      </c>
      <c r="BT16" s="1011"/>
      <c r="BU16" s="1011"/>
      <c r="BV16" s="1011"/>
      <c r="BW16" s="1011"/>
      <c r="BX16" s="1011"/>
      <c r="BY16" s="1011"/>
      <c r="BZ16" s="1011"/>
      <c r="CA16" s="1011"/>
      <c r="CB16" s="1011"/>
      <c r="CC16" s="1011"/>
      <c r="CD16" s="1011"/>
      <c r="CE16" s="1011"/>
      <c r="CF16" s="1011"/>
      <c r="CG16" s="1012"/>
      <c r="CH16" s="985">
        <v>-26</v>
      </c>
      <c r="CI16" s="986"/>
      <c r="CJ16" s="986"/>
      <c r="CK16" s="986"/>
      <c r="CL16" s="987"/>
      <c r="CM16" s="985">
        <v>-15</v>
      </c>
      <c r="CN16" s="986"/>
      <c r="CO16" s="986"/>
      <c r="CP16" s="986"/>
      <c r="CQ16" s="987"/>
      <c r="CR16" s="985">
        <v>10</v>
      </c>
      <c r="CS16" s="986"/>
      <c r="CT16" s="986"/>
      <c r="CU16" s="986"/>
      <c r="CV16" s="987"/>
      <c r="CW16" s="985">
        <v>4</v>
      </c>
      <c r="CX16" s="986"/>
      <c r="CY16" s="986"/>
      <c r="CZ16" s="986"/>
      <c r="DA16" s="987"/>
      <c r="DB16" s="985">
        <v>27</v>
      </c>
      <c r="DC16" s="986"/>
      <c r="DD16" s="986"/>
      <c r="DE16" s="986"/>
      <c r="DF16" s="987"/>
      <c r="DG16" s="985" t="s">
        <v>546</v>
      </c>
      <c r="DH16" s="986"/>
      <c r="DI16" s="986"/>
      <c r="DJ16" s="986"/>
      <c r="DK16" s="987"/>
      <c r="DL16" s="985" t="s">
        <v>547</v>
      </c>
      <c r="DM16" s="986"/>
      <c r="DN16" s="986"/>
      <c r="DO16" s="986"/>
      <c r="DP16" s="987"/>
      <c r="DQ16" s="985" t="s">
        <v>547</v>
      </c>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564</v>
      </c>
      <c r="BT17" s="1011"/>
      <c r="BU17" s="1011"/>
      <c r="BV17" s="1011"/>
      <c r="BW17" s="1011"/>
      <c r="BX17" s="1011"/>
      <c r="BY17" s="1011"/>
      <c r="BZ17" s="1011"/>
      <c r="CA17" s="1011"/>
      <c r="CB17" s="1011"/>
      <c r="CC17" s="1011"/>
      <c r="CD17" s="1011"/>
      <c r="CE17" s="1011"/>
      <c r="CF17" s="1011"/>
      <c r="CG17" s="1012"/>
      <c r="CH17" s="985">
        <v>-1</v>
      </c>
      <c r="CI17" s="986"/>
      <c r="CJ17" s="986"/>
      <c r="CK17" s="986"/>
      <c r="CL17" s="987"/>
      <c r="CM17" s="985">
        <v>44</v>
      </c>
      <c r="CN17" s="986"/>
      <c r="CO17" s="986"/>
      <c r="CP17" s="986"/>
      <c r="CQ17" s="987"/>
      <c r="CR17" s="985">
        <v>20</v>
      </c>
      <c r="CS17" s="986"/>
      <c r="CT17" s="986"/>
      <c r="CU17" s="986"/>
      <c r="CV17" s="987"/>
      <c r="CW17" s="985">
        <v>11</v>
      </c>
      <c r="CX17" s="986"/>
      <c r="CY17" s="986"/>
      <c r="CZ17" s="986"/>
      <c r="DA17" s="987"/>
      <c r="DB17" s="985" t="s">
        <v>547</v>
      </c>
      <c r="DC17" s="986"/>
      <c r="DD17" s="986"/>
      <c r="DE17" s="986"/>
      <c r="DF17" s="987"/>
      <c r="DG17" s="985" t="s">
        <v>547</v>
      </c>
      <c r="DH17" s="986"/>
      <c r="DI17" s="986"/>
      <c r="DJ17" s="986"/>
      <c r="DK17" s="987"/>
      <c r="DL17" s="985" t="s">
        <v>546</v>
      </c>
      <c r="DM17" s="986"/>
      <c r="DN17" s="986"/>
      <c r="DO17" s="986"/>
      <c r="DP17" s="987"/>
      <c r="DQ17" s="985" t="s">
        <v>546</v>
      </c>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107693</v>
      </c>
      <c r="R23" s="1065"/>
      <c r="S23" s="1065"/>
      <c r="T23" s="1065"/>
      <c r="U23" s="1065"/>
      <c r="V23" s="1065">
        <v>106044</v>
      </c>
      <c r="W23" s="1065"/>
      <c r="X23" s="1065"/>
      <c r="Y23" s="1065"/>
      <c r="Z23" s="1065"/>
      <c r="AA23" s="1065">
        <v>1649</v>
      </c>
      <c r="AB23" s="1065"/>
      <c r="AC23" s="1065"/>
      <c r="AD23" s="1065"/>
      <c r="AE23" s="1066"/>
      <c r="AF23" s="1067">
        <v>1437</v>
      </c>
      <c r="AG23" s="1065"/>
      <c r="AH23" s="1065"/>
      <c r="AI23" s="1065"/>
      <c r="AJ23" s="1068"/>
      <c r="AK23" s="1069"/>
      <c r="AL23" s="1070"/>
      <c r="AM23" s="1070"/>
      <c r="AN23" s="1070"/>
      <c r="AO23" s="1070"/>
      <c r="AP23" s="1065">
        <v>130470</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27935</v>
      </c>
      <c r="R28" s="1050"/>
      <c r="S28" s="1050"/>
      <c r="T28" s="1050"/>
      <c r="U28" s="1050"/>
      <c r="V28" s="1050">
        <v>26937</v>
      </c>
      <c r="W28" s="1050"/>
      <c r="X28" s="1050"/>
      <c r="Y28" s="1050"/>
      <c r="Z28" s="1050"/>
      <c r="AA28" s="1050">
        <v>998</v>
      </c>
      <c r="AB28" s="1050"/>
      <c r="AC28" s="1050"/>
      <c r="AD28" s="1050"/>
      <c r="AE28" s="1051"/>
      <c r="AF28" s="1052">
        <v>998</v>
      </c>
      <c r="AG28" s="1050"/>
      <c r="AH28" s="1050"/>
      <c r="AI28" s="1050"/>
      <c r="AJ28" s="1053"/>
      <c r="AK28" s="1054">
        <v>1655</v>
      </c>
      <c r="AL28" s="1042"/>
      <c r="AM28" s="1042"/>
      <c r="AN28" s="1042"/>
      <c r="AO28" s="1042"/>
      <c r="AP28" s="1042" t="s">
        <v>547</v>
      </c>
      <c r="AQ28" s="1042"/>
      <c r="AR28" s="1042"/>
      <c r="AS28" s="1042"/>
      <c r="AT28" s="1042"/>
      <c r="AU28" s="1042" t="s">
        <v>547</v>
      </c>
      <c r="AV28" s="1042"/>
      <c r="AW28" s="1042"/>
      <c r="AX28" s="1042"/>
      <c r="AY28" s="1042"/>
      <c r="AZ28" s="1043" t="s">
        <v>549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35</v>
      </c>
      <c r="R29" s="1040"/>
      <c r="S29" s="1040"/>
      <c r="T29" s="1040"/>
      <c r="U29" s="1040"/>
      <c r="V29" s="1040">
        <v>35</v>
      </c>
      <c r="W29" s="1040"/>
      <c r="X29" s="1040"/>
      <c r="Y29" s="1040"/>
      <c r="Z29" s="1040"/>
      <c r="AA29" s="1040" t="s">
        <v>544</v>
      </c>
      <c r="AB29" s="1040"/>
      <c r="AC29" s="1040"/>
      <c r="AD29" s="1040"/>
      <c r="AE29" s="1041"/>
      <c r="AF29" s="1015" t="s">
        <v>110</v>
      </c>
      <c r="AG29" s="1016"/>
      <c r="AH29" s="1016"/>
      <c r="AI29" s="1016"/>
      <c r="AJ29" s="1017"/>
      <c r="AK29" s="976">
        <v>28</v>
      </c>
      <c r="AL29" s="967"/>
      <c r="AM29" s="967"/>
      <c r="AN29" s="967"/>
      <c r="AO29" s="967"/>
      <c r="AP29" s="967">
        <v>380</v>
      </c>
      <c r="AQ29" s="967"/>
      <c r="AR29" s="967"/>
      <c r="AS29" s="967"/>
      <c r="AT29" s="967"/>
      <c r="AU29" s="967">
        <v>308</v>
      </c>
      <c r="AV29" s="967"/>
      <c r="AW29" s="967"/>
      <c r="AX29" s="967"/>
      <c r="AY29" s="967"/>
      <c r="AZ29" s="1038" t="s">
        <v>547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3357</v>
      </c>
      <c r="R30" s="1040"/>
      <c r="S30" s="1040"/>
      <c r="T30" s="1040"/>
      <c r="U30" s="1040"/>
      <c r="V30" s="1040">
        <v>3233</v>
      </c>
      <c r="W30" s="1040"/>
      <c r="X30" s="1040"/>
      <c r="Y30" s="1040"/>
      <c r="Z30" s="1040"/>
      <c r="AA30" s="1040">
        <v>124</v>
      </c>
      <c r="AB30" s="1040"/>
      <c r="AC30" s="1040"/>
      <c r="AD30" s="1040"/>
      <c r="AE30" s="1041"/>
      <c r="AF30" s="1015">
        <v>124</v>
      </c>
      <c r="AG30" s="1016"/>
      <c r="AH30" s="1016"/>
      <c r="AI30" s="1016"/>
      <c r="AJ30" s="1017"/>
      <c r="AK30" s="976">
        <v>712</v>
      </c>
      <c r="AL30" s="967"/>
      <c r="AM30" s="967"/>
      <c r="AN30" s="967"/>
      <c r="AO30" s="967"/>
      <c r="AP30" s="967" t="s">
        <v>547</v>
      </c>
      <c r="AQ30" s="967"/>
      <c r="AR30" s="967"/>
      <c r="AS30" s="967"/>
      <c r="AT30" s="967"/>
      <c r="AU30" s="967" t="s">
        <v>547</v>
      </c>
      <c r="AV30" s="967"/>
      <c r="AW30" s="967"/>
      <c r="AX30" s="967"/>
      <c r="AY30" s="967"/>
      <c r="AZ30" s="1038" t="s">
        <v>547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21580</v>
      </c>
      <c r="R31" s="1040"/>
      <c r="S31" s="1040"/>
      <c r="T31" s="1040"/>
      <c r="U31" s="1040"/>
      <c r="V31" s="1040">
        <v>21169</v>
      </c>
      <c r="W31" s="1040"/>
      <c r="X31" s="1040"/>
      <c r="Y31" s="1040"/>
      <c r="Z31" s="1040"/>
      <c r="AA31" s="1040">
        <v>411</v>
      </c>
      <c r="AB31" s="1040"/>
      <c r="AC31" s="1040"/>
      <c r="AD31" s="1040"/>
      <c r="AE31" s="1041"/>
      <c r="AF31" s="1015">
        <v>411</v>
      </c>
      <c r="AG31" s="1016"/>
      <c r="AH31" s="1016"/>
      <c r="AI31" s="1016"/>
      <c r="AJ31" s="1017"/>
      <c r="AK31" s="976">
        <v>3058</v>
      </c>
      <c r="AL31" s="967"/>
      <c r="AM31" s="967"/>
      <c r="AN31" s="967"/>
      <c r="AO31" s="967"/>
      <c r="AP31" s="967" t="s">
        <v>547</v>
      </c>
      <c r="AQ31" s="967"/>
      <c r="AR31" s="967"/>
      <c r="AS31" s="967"/>
      <c r="AT31" s="967"/>
      <c r="AU31" s="967" t="s">
        <v>547</v>
      </c>
      <c r="AV31" s="967"/>
      <c r="AW31" s="967"/>
      <c r="AX31" s="967"/>
      <c r="AY31" s="967"/>
      <c r="AZ31" s="1038" t="s">
        <v>550</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50</v>
      </c>
      <c r="R32" s="1040"/>
      <c r="S32" s="1040"/>
      <c r="T32" s="1040"/>
      <c r="U32" s="1040"/>
      <c r="V32" s="1040">
        <v>50</v>
      </c>
      <c r="W32" s="1040"/>
      <c r="X32" s="1040"/>
      <c r="Y32" s="1040"/>
      <c r="Z32" s="1040"/>
      <c r="AA32" s="1040" t="s">
        <v>544</v>
      </c>
      <c r="AB32" s="1040"/>
      <c r="AC32" s="1040"/>
      <c r="AD32" s="1040"/>
      <c r="AE32" s="1041"/>
      <c r="AF32" s="1015" t="s">
        <v>110</v>
      </c>
      <c r="AG32" s="1016"/>
      <c r="AH32" s="1016"/>
      <c r="AI32" s="1016"/>
      <c r="AJ32" s="1017"/>
      <c r="AK32" s="976">
        <v>32</v>
      </c>
      <c r="AL32" s="967"/>
      <c r="AM32" s="967"/>
      <c r="AN32" s="967"/>
      <c r="AO32" s="967"/>
      <c r="AP32" s="967">
        <v>549</v>
      </c>
      <c r="AQ32" s="967"/>
      <c r="AR32" s="967"/>
      <c r="AS32" s="967"/>
      <c r="AT32" s="967"/>
      <c r="AU32" s="967">
        <v>405</v>
      </c>
      <c r="AV32" s="967"/>
      <c r="AW32" s="967"/>
      <c r="AX32" s="967"/>
      <c r="AY32" s="967"/>
      <c r="AZ32" s="1038" t="s">
        <v>550</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254</v>
      </c>
      <c r="R33" s="1040"/>
      <c r="S33" s="1040"/>
      <c r="T33" s="1040"/>
      <c r="U33" s="1040"/>
      <c r="V33" s="1040">
        <v>254</v>
      </c>
      <c r="W33" s="1040"/>
      <c r="X33" s="1040"/>
      <c r="Y33" s="1040"/>
      <c r="Z33" s="1040"/>
      <c r="AA33" s="1040" t="s">
        <v>545</v>
      </c>
      <c r="AB33" s="1040"/>
      <c r="AC33" s="1040"/>
      <c r="AD33" s="1040"/>
      <c r="AE33" s="1041"/>
      <c r="AF33" s="1015" t="s">
        <v>110</v>
      </c>
      <c r="AG33" s="1016"/>
      <c r="AH33" s="1016"/>
      <c r="AI33" s="1016"/>
      <c r="AJ33" s="1017"/>
      <c r="AK33" s="976">
        <v>77</v>
      </c>
      <c r="AL33" s="967"/>
      <c r="AM33" s="967"/>
      <c r="AN33" s="967"/>
      <c r="AO33" s="967"/>
      <c r="AP33" s="967">
        <v>186</v>
      </c>
      <c r="AQ33" s="967"/>
      <c r="AR33" s="967"/>
      <c r="AS33" s="967"/>
      <c r="AT33" s="967"/>
      <c r="AU33" s="967">
        <v>56</v>
      </c>
      <c r="AV33" s="967"/>
      <c r="AW33" s="967"/>
      <c r="AX33" s="967"/>
      <c r="AY33" s="967"/>
      <c r="AZ33" s="1038" t="s">
        <v>550</v>
      </c>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386</v>
      </c>
      <c r="C34" s="1034"/>
      <c r="D34" s="1034"/>
      <c r="E34" s="1034"/>
      <c r="F34" s="1034"/>
      <c r="G34" s="1034"/>
      <c r="H34" s="1034"/>
      <c r="I34" s="1034"/>
      <c r="J34" s="1034"/>
      <c r="K34" s="1034"/>
      <c r="L34" s="1034"/>
      <c r="M34" s="1034"/>
      <c r="N34" s="1034"/>
      <c r="O34" s="1034"/>
      <c r="P34" s="1035"/>
      <c r="Q34" s="1039">
        <v>800</v>
      </c>
      <c r="R34" s="1040"/>
      <c r="S34" s="1040"/>
      <c r="T34" s="1040"/>
      <c r="U34" s="1040"/>
      <c r="V34" s="1040">
        <v>800</v>
      </c>
      <c r="W34" s="1040"/>
      <c r="X34" s="1040"/>
      <c r="Y34" s="1040"/>
      <c r="Z34" s="1040"/>
      <c r="AA34" s="1040">
        <v>0</v>
      </c>
      <c r="AB34" s="1040"/>
      <c r="AC34" s="1040"/>
      <c r="AD34" s="1040"/>
      <c r="AE34" s="1041"/>
      <c r="AF34" s="1015">
        <v>201</v>
      </c>
      <c r="AG34" s="1016"/>
      <c r="AH34" s="1016"/>
      <c r="AI34" s="1016"/>
      <c r="AJ34" s="1017"/>
      <c r="AK34" s="976">
        <v>234</v>
      </c>
      <c r="AL34" s="967"/>
      <c r="AM34" s="967"/>
      <c r="AN34" s="967"/>
      <c r="AO34" s="967"/>
      <c r="AP34" s="967">
        <v>276</v>
      </c>
      <c r="AQ34" s="967"/>
      <c r="AR34" s="967"/>
      <c r="AS34" s="967"/>
      <c r="AT34" s="967"/>
      <c r="AU34" s="967">
        <v>186</v>
      </c>
      <c r="AV34" s="967"/>
      <c r="AW34" s="967"/>
      <c r="AX34" s="967"/>
      <c r="AY34" s="967"/>
      <c r="AZ34" s="1038" t="s">
        <v>550</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388</v>
      </c>
      <c r="C35" s="1034"/>
      <c r="D35" s="1034"/>
      <c r="E35" s="1034"/>
      <c r="F35" s="1034"/>
      <c r="G35" s="1034"/>
      <c r="H35" s="1034"/>
      <c r="I35" s="1034"/>
      <c r="J35" s="1034"/>
      <c r="K35" s="1034"/>
      <c r="L35" s="1034"/>
      <c r="M35" s="1034"/>
      <c r="N35" s="1034"/>
      <c r="O35" s="1034"/>
      <c r="P35" s="1035"/>
      <c r="Q35" s="1039">
        <v>5466</v>
      </c>
      <c r="R35" s="1040"/>
      <c r="S35" s="1040"/>
      <c r="T35" s="1040"/>
      <c r="U35" s="1040"/>
      <c r="V35" s="1040">
        <v>5840</v>
      </c>
      <c r="W35" s="1040"/>
      <c r="X35" s="1040"/>
      <c r="Y35" s="1040"/>
      <c r="Z35" s="1040"/>
      <c r="AA35" s="1040">
        <v>-373</v>
      </c>
      <c r="AB35" s="1040"/>
      <c r="AC35" s="1040"/>
      <c r="AD35" s="1040"/>
      <c r="AE35" s="1041"/>
      <c r="AF35" s="1015">
        <v>1307</v>
      </c>
      <c r="AG35" s="1016"/>
      <c r="AH35" s="1016"/>
      <c r="AI35" s="1016"/>
      <c r="AJ35" s="1017"/>
      <c r="AK35" s="976">
        <v>142</v>
      </c>
      <c r="AL35" s="967"/>
      <c r="AM35" s="967"/>
      <c r="AN35" s="967"/>
      <c r="AO35" s="967"/>
      <c r="AP35" s="967">
        <v>17703</v>
      </c>
      <c r="AQ35" s="967"/>
      <c r="AR35" s="967"/>
      <c r="AS35" s="967"/>
      <c r="AT35" s="967"/>
      <c r="AU35" s="967">
        <v>1186</v>
      </c>
      <c r="AV35" s="967"/>
      <c r="AW35" s="967"/>
      <c r="AX35" s="967"/>
      <c r="AY35" s="967"/>
      <c r="AZ35" s="1038" t="s">
        <v>550</v>
      </c>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389</v>
      </c>
      <c r="C36" s="1034"/>
      <c r="D36" s="1034"/>
      <c r="E36" s="1034"/>
      <c r="F36" s="1034"/>
      <c r="G36" s="1034"/>
      <c r="H36" s="1034"/>
      <c r="I36" s="1034"/>
      <c r="J36" s="1034"/>
      <c r="K36" s="1034"/>
      <c r="L36" s="1034"/>
      <c r="M36" s="1034"/>
      <c r="N36" s="1034"/>
      <c r="O36" s="1034"/>
      <c r="P36" s="1035"/>
      <c r="Q36" s="1039">
        <v>609</v>
      </c>
      <c r="R36" s="1040"/>
      <c r="S36" s="1040"/>
      <c r="T36" s="1040"/>
      <c r="U36" s="1040"/>
      <c r="V36" s="1040">
        <v>516</v>
      </c>
      <c r="W36" s="1040"/>
      <c r="X36" s="1040"/>
      <c r="Y36" s="1040"/>
      <c r="Z36" s="1040"/>
      <c r="AA36" s="1040">
        <v>93</v>
      </c>
      <c r="AB36" s="1040"/>
      <c r="AC36" s="1040"/>
      <c r="AD36" s="1040"/>
      <c r="AE36" s="1041"/>
      <c r="AF36" s="1015">
        <v>1214</v>
      </c>
      <c r="AG36" s="1016"/>
      <c r="AH36" s="1016"/>
      <c r="AI36" s="1016"/>
      <c r="AJ36" s="1017"/>
      <c r="AK36" s="976">
        <v>1</v>
      </c>
      <c r="AL36" s="967"/>
      <c r="AM36" s="967"/>
      <c r="AN36" s="967"/>
      <c r="AO36" s="967"/>
      <c r="AP36" s="967">
        <v>1137</v>
      </c>
      <c r="AQ36" s="967"/>
      <c r="AR36" s="967"/>
      <c r="AS36" s="967"/>
      <c r="AT36" s="967"/>
      <c r="AU36" s="967">
        <v>3</v>
      </c>
      <c r="AV36" s="967"/>
      <c r="AW36" s="967"/>
      <c r="AX36" s="967"/>
      <c r="AY36" s="967"/>
      <c r="AZ36" s="1038" t="s">
        <v>547</v>
      </c>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390</v>
      </c>
      <c r="C37" s="1034"/>
      <c r="D37" s="1034"/>
      <c r="E37" s="1034"/>
      <c r="F37" s="1034"/>
      <c r="G37" s="1034"/>
      <c r="H37" s="1034"/>
      <c r="I37" s="1034"/>
      <c r="J37" s="1034"/>
      <c r="K37" s="1034"/>
      <c r="L37" s="1034"/>
      <c r="M37" s="1034"/>
      <c r="N37" s="1034"/>
      <c r="O37" s="1034"/>
      <c r="P37" s="1035"/>
      <c r="Q37" s="1039">
        <v>7180</v>
      </c>
      <c r="R37" s="1040"/>
      <c r="S37" s="1040"/>
      <c r="T37" s="1040"/>
      <c r="U37" s="1040"/>
      <c r="V37" s="1040">
        <v>7060</v>
      </c>
      <c r="W37" s="1040"/>
      <c r="X37" s="1040"/>
      <c r="Y37" s="1040"/>
      <c r="Z37" s="1040"/>
      <c r="AA37" s="1040">
        <v>121</v>
      </c>
      <c r="AB37" s="1040"/>
      <c r="AC37" s="1040"/>
      <c r="AD37" s="1040"/>
      <c r="AE37" s="1041"/>
      <c r="AF37" s="1015">
        <v>1038</v>
      </c>
      <c r="AG37" s="1016"/>
      <c r="AH37" s="1016"/>
      <c r="AI37" s="1016"/>
      <c r="AJ37" s="1017"/>
      <c r="AK37" s="976">
        <v>2177</v>
      </c>
      <c r="AL37" s="967"/>
      <c r="AM37" s="967"/>
      <c r="AN37" s="967"/>
      <c r="AO37" s="967"/>
      <c r="AP37" s="967">
        <v>46747</v>
      </c>
      <c r="AQ37" s="967"/>
      <c r="AR37" s="967"/>
      <c r="AS37" s="967"/>
      <c r="AT37" s="967"/>
      <c r="AU37" s="967">
        <v>22205</v>
      </c>
      <c r="AV37" s="967"/>
      <c r="AW37" s="967"/>
      <c r="AX37" s="967"/>
      <c r="AY37" s="967"/>
      <c r="AZ37" s="1038" t="s">
        <v>550</v>
      </c>
      <c r="BA37" s="1038"/>
      <c r="BB37" s="1038"/>
      <c r="BC37" s="1038"/>
      <c r="BD37" s="1038"/>
      <c r="BE37" s="1028" t="s">
        <v>387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391</v>
      </c>
      <c r="C38" s="1034"/>
      <c r="D38" s="1034"/>
      <c r="E38" s="1034"/>
      <c r="F38" s="1034"/>
      <c r="G38" s="1034"/>
      <c r="H38" s="1034"/>
      <c r="I38" s="1034"/>
      <c r="J38" s="1034"/>
      <c r="K38" s="1034"/>
      <c r="L38" s="1034"/>
      <c r="M38" s="1034"/>
      <c r="N38" s="1034"/>
      <c r="O38" s="1034"/>
      <c r="P38" s="1035"/>
      <c r="Q38" s="1039">
        <v>318</v>
      </c>
      <c r="R38" s="1040"/>
      <c r="S38" s="1040"/>
      <c r="T38" s="1040"/>
      <c r="U38" s="1040"/>
      <c r="V38" s="1040">
        <v>318</v>
      </c>
      <c r="W38" s="1040"/>
      <c r="X38" s="1040"/>
      <c r="Y38" s="1040"/>
      <c r="Z38" s="1040"/>
      <c r="AA38" s="1040" t="s">
        <v>547</v>
      </c>
      <c r="AB38" s="1040"/>
      <c r="AC38" s="1040"/>
      <c r="AD38" s="1040"/>
      <c r="AE38" s="1041"/>
      <c r="AF38" s="1015" t="s">
        <v>110</v>
      </c>
      <c r="AG38" s="1016"/>
      <c r="AH38" s="1016"/>
      <c r="AI38" s="1016"/>
      <c r="AJ38" s="1017"/>
      <c r="AK38" s="976">
        <v>225</v>
      </c>
      <c r="AL38" s="967"/>
      <c r="AM38" s="967"/>
      <c r="AN38" s="967"/>
      <c r="AO38" s="967"/>
      <c r="AP38" s="967">
        <v>2989</v>
      </c>
      <c r="AQ38" s="967"/>
      <c r="AR38" s="967"/>
      <c r="AS38" s="967"/>
      <c r="AT38" s="967"/>
      <c r="AU38" s="967">
        <v>2989</v>
      </c>
      <c r="AV38" s="967"/>
      <c r="AW38" s="967"/>
      <c r="AX38" s="967"/>
      <c r="AY38" s="967"/>
      <c r="AZ38" s="1038" t="s">
        <v>550</v>
      </c>
      <c r="BA38" s="1038"/>
      <c r="BB38" s="1038"/>
      <c r="BC38" s="1038"/>
      <c r="BD38" s="1038"/>
      <c r="BE38" s="1028" t="s">
        <v>392</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393</v>
      </c>
      <c r="C39" s="1034"/>
      <c r="D39" s="1034"/>
      <c r="E39" s="1034"/>
      <c r="F39" s="1034"/>
      <c r="G39" s="1034"/>
      <c r="H39" s="1034"/>
      <c r="I39" s="1034"/>
      <c r="J39" s="1034"/>
      <c r="K39" s="1034"/>
      <c r="L39" s="1034"/>
      <c r="M39" s="1034"/>
      <c r="N39" s="1034"/>
      <c r="O39" s="1034"/>
      <c r="P39" s="1035"/>
      <c r="Q39" s="1039">
        <v>95</v>
      </c>
      <c r="R39" s="1040"/>
      <c r="S39" s="1040"/>
      <c r="T39" s="1040"/>
      <c r="U39" s="1040"/>
      <c r="V39" s="1040">
        <v>95</v>
      </c>
      <c r="W39" s="1040"/>
      <c r="X39" s="1040"/>
      <c r="Y39" s="1040"/>
      <c r="Z39" s="1040"/>
      <c r="AA39" s="1040" t="s">
        <v>546</v>
      </c>
      <c r="AB39" s="1040"/>
      <c r="AC39" s="1040"/>
      <c r="AD39" s="1040"/>
      <c r="AE39" s="1041"/>
      <c r="AF39" s="1015" t="s">
        <v>110</v>
      </c>
      <c r="AG39" s="1016"/>
      <c r="AH39" s="1016"/>
      <c r="AI39" s="1016"/>
      <c r="AJ39" s="1017"/>
      <c r="AK39" s="976">
        <v>11</v>
      </c>
      <c r="AL39" s="967"/>
      <c r="AM39" s="967"/>
      <c r="AN39" s="967"/>
      <c r="AO39" s="967"/>
      <c r="AP39" s="967">
        <v>152</v>
      </c>
      <c r="AQ39" s="967"/>
      <c r="AR39" s="967"/>
      <c r="AS39" s="967"/>
      <c r="AT39" s="967"/>
      <c r="AU39" s="967">
        <v>51</v>
      </c>
      <c r="AV39" s="967"/>
      <c r="AW39" s="967"/>
      <c r="AX39" s="967"/>
      <c r="AY39" s="967"/>
      <c r="AZ39" s="1038" t="s">
        <v>547</v>
      </c>
      <c r="BA39" s="1038"/>
      <c r="BB39" s="1038"/>
      <c r="BC39" s="1038"/>
      <c r="BD39" s="1038"/>
      <c r="BE39" s="1028" t="s">
        <v>392</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t="s">
        <v>394</v>
      </c>
      <c r="C40" s="1034"/>
      <c r="D40" s="1034"/>
      <c r="E40" s="1034"/>
      <c r="F40" s="1034"/>
      <c r="G40" s="1034"/>
      <c r="H40" s="1034"/>
      <c r="I40" s="1034"/>
      <c r="J40" s="1034"/>
      <c r="K40" s="1034"/>
      <c r="L40" s="1034"/>
      <c r="M40" s="1034"/>
      <c r="N40" s="1034"/>
      <c r="O40" s="1034"/>
      <c r="P40" s="1035"/>
      <c r="Q40" s="1039">
        <v>31</v>
      </c>
      <c r="R40" s="1040"/>
      <c r="S40" s="1040"/>
      <c r="T40" s="1040"/>
      <c r="U40" s="1040"/>
      <c r="V40" s="1040">
        <v>31</v>
      </c>
      <c r="W40" s="1040"/>
      <c r="X40" s="1040"/>
      <c r="Y40" s="1040"/>
      <c r="Z40" s="1040"/>
      <c r="AA40" s="1040" t="s">
        <v>547</v>
      </c>
      <c r="AB40" s="1040"/>
      <c r="AC40" s="1040"/>
      <c r="AD40" s="1040"/>
      <c r="AE40" s="1041"/>
      <c r="AF40" s="1015" t="s">
        <v>110</v>
      </c>
      <c r="AG40" s="1016"/>
      <c r="AH40" s="1016"/>
      <c r="AI40" s="1016"/>
      <c r="AJ40" s="1017"/>
      <c r="AK40" s="976">
        <v>31</v>
      </c>
      <c r="AL40" s="967"/>
      <c r="AM40" s="967"/>
      <c r="AN40" s="967"/>
      <c r="AO40" s="967"/>
      <c r="AP40" s="967" t="s">
        <v>548</v>
      </c>
      <c r="AQ40" s="967"/>
      <c r="AR40" s="967"/>
      <c r="AS40" s="967"/>
      <c r="AT40" s="967"/>
      <c r="AU40" s="967" t="s">
        <v>546</v>
      </c>
      <c r="AV40" s="967"/>
      <c r="AW40" s="967"/>
      <c r="AX40" s="967"/>
      <c r="AY40" s="967"/>
      <c r="AZ40" s="1038" t="s">
        <v>547</v>
      </c>
      <c r="BA40" s="1038"/>
      <c r="BB40" s="1038"/>
      <c r="BC40" s="1038"/>
      <c r="BD40" s="1038"/>
      <c r="BE40" s="1028" t="s">
        <v>392</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t="s">
        <v>395</v>
      </c>
      <c r="C41" s="1034"/>
      <c r="D41" s="1034"/>
      <c r="E41" s="1034"/>
      <c r="F41" s="1034"/>
      <c r="G41" s="1034"/>
      <c r="H41" s="1034"/>
      <c r="I41" s="1034"/>
      <c r="J41" s="1034"/>
      <c r="K41" s="1034"/>
      <c r="L41" s="1034"/>
      <c r="M41" s="1034"/>
      <c r="N41" s="1034"/>
      <c r="O41" s="1034"/>
      <c r="P41" s="1035"/>
      <c r="Q41" s="1039">
        <v>797</v>
      </c>
      <c r="R41" s="1040"/>
      <c r="S41" s="1040"/>
      <c r="T41" s="1040"/>
      <c r="U41" s="1040"/>
      <c r="V41" s="1040">
        <v>797</v>
      </c>
      <c r="W41" s="1040"/>
      <c r="X41" s="1040"/>
      <c r="Y41" s="1040"/>
      <c r="Z41" s="1040"/>
      <c r="AA41" s="1040" t="s">
        <v>567</v>
      </c>
      <c r="AB41" s="1040"/>
      <c r="AC41" s="1040"/>
      <c r="AD41" s="1040"/>
      <c r="AE41" s="1041"/>
      <c r="AF41" s="1015" t="s">
        <v>110</v>
      </c>
      <c r="AG41" s="1016"/>
      <c r="AH41" s="1016"/>
      <c r="AI41" s="1016"/>
      <c r="AJ41" s="1017"/>
      <c r="AK41" s="976">
        <v>21</v>
      </c>
      <c r="AL41" s="967"/>
      <c r="AM41" s="967"/>
      <c r="AN41" s="967"/>
      <c r="AO41" s="967"/>
      <c r="AP41" s="967">
        <v>5936</v>
      </c>
      <c r="AQ41" s="967"/>
      <c r="AR41" s="967"/>
      <c r="AS41" s="967"/>
      <c r="AT41" s="967"/>
      <c r="AU41" s="967">
        <v>95</v>
      </c>
      <c r="AV41" s="967"/>
      <c r="AW41" s="967"/>
      <c r="AX41" s="967"/>
      <c r="AY41" s="967"/>
      <c r="AZ41" s="1038" t="s">
        <v>547</v>
      </c>
      <c r="BA41" s="1038"/>
      <c r="BB41" s="1038"/>
      <c r="BC41" s="1038"/>
      <c r="BD41" s="1038"/>
      <c r="BE41" s="1028" t="s">
        <v>392</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t="s">
        <v>396</v>
      </c>
      <c r="C42" s="1034"/>
      <c r="D42" s="1034"/>
      <c r="E42" s="1034"/>
      <c r="F42" s="1034"/>
      <c r="G42" s="1034"/>
      <c r="H42" s="1034"/>
      <c r="I42" s="1034"/>
      <c r="J42" s="1034"/>
      <c r="K42" s="1034"/>
      <c r="L42" s="1034"/>
      <c r="M42" s="1034"/>
      <c r="N42" s="1034"/>
      <c r="O42" s="1034"/>
      <c r="P42" s="1035"/>
      <c r="Q42" s="1039">
        <v>103</v>
      </c>
      <c r="R42" s="1040"/>
      <c r="S42" s="1040"/>
      <c r="T42" s="1040"/>
      <c r="U42" s="1040"/>
      <c r="V42" s="1040">
        <v>62</v>
      </c>
      <c r="W42" s="1040"/>
      <c r="X42" s="1040"/>
      <c r="Y42" s="1040"/>
      <c r="Z42" s="1040"/>
      <c r="AA42" s="1040">
        <v>40</v>
      </c>
      <c r="AB42" s="1040"/>
      <c r="AC42" s="1040"/>
      <c r="AD42" s="1040"/>
      <c r="AE42" s="1041"/>
      <c r="AF42" s="1015" t="s">
        <v>110</v>
      </c>
      <c r="AG42" s="1016"/>
      <c r="AH42" s="1016"/>
      <c r="AI42" s="1016"/>
      <c r="AJ42" s="1017"/>
      <c r="AK42" s="976">
        <v>8</v>
      </c>
      <c r="AL42" s="967"/>
      <c r="AM42" s="967"/>
      <c r="AN42" s="967"/>
      <c r="AO42" s="967"/>
      <c r="AP42" s="967">
        <v>2611</v>
      </c>
      <c r="AQ42" s="967"/>
      <c r="AR42" s="967"/>
      <c r="AS42" s="967"/>
      <c r="AT42" s="967"/>
      <c r="AU42" s="967">
        <v>138</v>
      </c>
      <c r="AV42" s="967"/>
      <c r="AW42" s="967"/>
      <c r="AX42" s="967"/>
      <c r="AY42" s="967"/>
      <c r="AZ42" s="1038" t="s">
        <v>550</v>
      </c>
      <c r="BA42" s="1038"/>
      <c r="BB42" s="1038"/>
      <c r="BC42" s="1038"/>
      <c r="BD42" s="1038"/>
      <c r="BE42" s="1028" t="s">
        <v>392</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t="s">
        <v>397</v>
      </c>
      <c r="C43" s="1034"/>
      <c r="D43" s="1034"/>
      <c r="E43" s="1034"/>
      <c r="F43" s="1034"/>
      <c r="G43" s="1034"/>
      <c r="H43" s="1034"/>
      <c r="I43" s="1034"/>
      <c r="J43" s="1034"/>
      <c r="K43" s="1034"/>
      <c r="L43" s="1034"/>
      <c r="M43" s="1034"/>
      <c r="N43" s="1034"/>
      <c r="O43" s="1034"/>
      <c r="P43" s="1035"/>
      <c r="Q43" s="1039">
        <v>1118</v>
      </c>
      <c r="R43" s="1040"/>
      <c r="S43" s="1040"/>
      <c r="T43" s="1040"/>
      <c r="U43" s="1040"/>
      <c r="V43" s="1040">
        <v>1114</v>
      </c>
      <c r="W43" s="1040"/>
      <c r="X43" s="1040"/>
      <c r="Y43" s="1040"/>
      <c r="Z43" s="1040"/>
      <c r="AA43" s="1040">
        <v>4</v>
      </c>
      <c r="AB43" s="1040"/>
      <c r="AC43" s="1040"/>
      <c r="AD43" s="1040"/>
      <c r="AE43" s="1041"/>
      <c r="AF43" s="1015" t="s">
        <v>110</v>
      </c>
      <c r="AG43" s="1016"/>
      <c r="AH43" s="1016"/>
      <c r="AI43" s="1016"/>
      <c r="AJ43" s="1017"/>
      <c r="AK43" s="976">
        <v>500</v>
      </c>
      <c r="AL43" s="967"/>
      <c r="AM43" s="967"/>
      <c r="AN43" s="967"/>
      <c r="AO43" s="967"/>
      <c r="AP43" s="967">
        <v>19220</v>
      </c>
      <c r="AQ43" s="967"/>
      <c r="AR43" s="967"/>
      <c r="AS43" s="967"/>
      <c r="AT43" s="967"/>
      <c r="AU43" s="967">
        <v>8624</v>
      </c>
      <c r="AV43" s="967"/>
      <c r="AW43" s="967"/>
      <c r="AX43" s="967"/>
      <c r="AY43" s="967"/>
      <c r="AZ43" s="1038" t="s">
        <v>547</v>
      </c>
      <c r="BA43" s="1038"/>
      <c r="BB43" s="1038"/>
      <c r="BC43" s="1038"/>
      <c r="BD43" s="1038"/>
      <c r="BE43" s="1028" t="s">
        <v>392</v>
      </c>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5293</v>
      </c>
      <c r="AG63" s="955"/>
      <c r="AH63" s="955"/>
      <c r="AI63" s="955"/>
      <c r="AJ63" s="1026"/>
      <c r="AK63" s="1027"/>
      <c r="AL63" s="959"/>
      <c r="AM63" s="959"/>
      <c r="AN63" s="959"/>
      <c r="AO63" s="959"/>
      <c r="AP63" s="955">
        <v>97886</v>
      </c>
      <c r="AQ63" s="955"/>
      <c r="AR63" s="955"/>
      <c r="AS63" s="955"/>
      <c r="AT63" s="955"/>
      <c r="AU63" s="955">
        <v>36248</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401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402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551</v>
      </c>
      <c r="C68" s="982"/>
      <c r="D68" s="982"/>
      <c r="E68" s="982"/>
      <c r="F68" s="982"/>
      <c r="G68" s="982"/>
      <c r="H68" s="982"/>
      <c r="I68" s="982"/>
      <c r="J68" s="982"/>
      <c r="K68" s="982"/>
      <c r="L68" s="982"/>
      <c r="M68" s="982"/>
      <c r="N68" s="982"/>
      <c r="O68" s="982"/>
      <c r="P68" s="983"/>
      <c r="Q68" s="984">
        <v>951</v>
      </c>
      <c r="R68" s="978"/>
      <c r="S68" s="978"/>
      <c r="T68" s="978"/>
      <c r="U68" s="978"/>
      <c r="V68" s="978">
        <v>951</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547</v>
      </c>
      <c r="AQ68" s="978"/>
      <c r="AR68" s="978"/>
      <c r="AS68" s="978"/>
      <c r="AT68" s="978"/>
      <c r="AU68" s="978" t="s">
        <v>547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552</v>
      </c>
      <c r="C69" s="971"/>
      <c r="D69" s="971"/>
      <c r="E69" s="971"/>
      <c r="F69" s="971"/>
      <c r="G69" s="971"/>
      <c r="H69" s="971"/>
      <c r="I69" s="971"/>
      <c r="J69" s="971"/>
      <c r="K69" s="971"/>
      <c r="L69" s="971"/>
      <c r="M69" s="971"/>
      <c r="N69" s="971"/>
      <c r="O69" s="971"/>
      <c r="P69" s="972"/>
      <c r="Q69" s="973">
        <v>375539</v>
      </c>
      <c r="R69" s="967"/>
      <c r="S69" s="967"/>
      <c r="T69" s="967"/>
      <c r="U69" s="967"/>
      <c r="V69" s="967">
        <v>374021</v>
      </c>
      <c r="W69" s="967"/>
      <c r="X69" s="967"/>
      <c r="Y69" s="967"/>
      <c r="Z69" s="967"/>
      <c r="AA69" s="967">
        <v>1517</v>
      </c>
      <c r="AB69" s="967"/>
      <c r="AC69" s="967"/>
      <c r="AD69" s="967"/>
      <c r="AE69" s="967"/>
      <c r="AF69" s="967">
        <v>1517</v>
      </c>
      <c r="AG69" s="967"/>
      <c r="AH69" s="967"/>
      <c r="AI69" s="967"/>
      <c r="AJ69" s="967"/>
      <c r="AK69" s="967">
        <v>2628</v>
      </c>
      <c r="AL69" s="967"/>
      <c r="AM69" s="967"/>
      <c r="AN69" s="967"/>
      <c r="AO69" s="967"/>
      <c r="AP69" s="967" t="s">
        <v>547</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1518</v>
      </c>
      <c r="AG88" s="955"/>
      <c r="AH88" s="955"/>
      <c r="AI88" s="955"/>
      <c r="AJ88" s="955"/>
      <c r="AK88" s="959"/>
      <c r="AL88" s="959"/>
      <c r="AM88" s="959"/>
      <c r="AN88" s="959"/>
      <c r="AO88" s="959"/>
      <c r="AP88" s="955" t="s">
        <v>547</v>
      </c>
      <c r="AQ88" s="955"/>
      <c r="AR88" s="955"/>
      <c r="AS88" s="955"/>
      <c r="AT88" s="955"/>
      <c r="AU88" s="955" t="s">
        <v>547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664</v>
      </c>
      <c r="CS102" s="947"/>
      <c r="CT102" s="947"/>
      <c r="CU102" s="947"/>
      <c r="CV102" s="948"/>
      <c r="CW102" s="946">
        <v>109</v>
      </c>
      <c r="CX102" s="947"/>
      <c r="CY102" s="947"/>
      <c r="CZ102" s="947"/>
      <c r="DA102" s="948"/>
      <c r="DB102" s="946">
        <v>27</v>
      </c>
      <c r="DC102" s="947"/>
      <c r="DD102" s="947"/>
      <c r="DE102" s="947"/>
      <c r="DF102" s="948"/>
      <c r="DG102" s="946">
        <v>4417</v>
      </c>
      <c r="DH102" s="947"/>
      <c r="DI102" s="947"/>
      <c r="DJ102" s="947"/>
      <c r="DK102" s="948"/>
      <c r="DL102" s="946" t="s">
        <v>546</v>
      </c>
      <c r="DM102" s="947"/>
      <c r="DN102" s="947"/>
      <c r="DO102" s="947"/>
      <c r="DP102" s="948"/>
      <c r="DQ102" s="946">
        <v>717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285</v>
      </c>
      <c r="AG109" s="888"/>
      <c r="AH109" s="888"/>
      <c r="AI109" s="888"/>
      <c r="AJ109" s="889"/>
      <c r="AK109" s="890" t="s">
        <v>284</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285</v>
      </c>
      <c r="BW109" s="888"/>
      <c r="BX109" s="888"/>
      <c r="BY109" s="888"/>
      <c r="BZ109" s="889"/>
      <c r="CA109" s="890" t="s">
        <v>284</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285</v>
      </c>
      <c r="DM109" s="888"/>
      <c r="DN109" s="888"/>
      <c r="DO109" s="888"/>
      <c r="DP109" s="889"/>
      <c r="DQ109" s="890" t="s">
        <v>284</v>
      </c>
      <c r="DR109" s="888"/>
      <c r="DS109" s="888"/>
      <c r="DT109" s="888"/>
      <c r="DU109" s="889"/>
      <c r="DV109" s="890" t="s">
        <v>413</v>
      </c>
      <c r="DW109" s="888"/>
      <c r="DX109" s="888"/>
      <c r="DY109" s="888"/>
      <c r="DZ109" s="919"/>
    </row>
    <row r="110" spans="1:131" s="197" customFormat="1" ht="26.25" customHeight="1" x14ac:dyDescent="0.15">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15298889</v>
      </c>
      <c r="AB110" s="873"/>
      <c r="AC110" s="873"/>
      <c r="AD110" s="873"/>
      <c r="AE110" s="874"/>
      <c r="AF110" s="875">
        <v>15264128</v>
      </c>
      <c r="AG110" s="873"/>
      <c r="AH110" s="873"/>
      <c r="AI110" s="873"/>
      <c r="AJ110" s="874"/>
      <c r="AK110" s="875">
        <v>15177450</v>
      </c>
      <c r="AL110" s="873"/>
      <c r="AM110" s="873"/>
      <c r="AN110" s="873"/>
      <c r="AO110" s="874"/>
      <c r="AP110" s="876">
        <v>31.9</v>
      </c>
      <c r="AQ110" s="877"/>
      <c r="AR110" s="877"/>
      <c r="AS110" s="877"/>
      <c r="AT110" s="878"/>
      <c r="AU110" s="920" t="s">
        <v>60</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134883040</v>
      </c>
      <c r="BR110" s="800"/>
      <c r="BS110" s="800"/>
      <c r="BT110" s="800"/>
      <c r="BU110" s="800"/>
      <c r="BV110" s="800">
        <v>129975925</v>
      </c>
      <c r="BW110" s="800"/>
      <c r="BX110" s="800"/>
      <c r="BY110" s="800"/>
      <c r="BZ110" s="800"/>
      <c r="CA110" s="800">
        <v>130469525</v>
      </c>
      <c r="CB110" s="800"/>
      <c r="CC110" s="800"/>
      <c r="CD110" s="800"/>
      <c r="CE110" s="800"/>
      <c r="CF110" s="861">
        <v>274.39999999999998</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1154152</v>
      </c>
      <c r="DH110" s="800"/>
      <c r="DI110" s="800"/>
      <c r="DJ110" s="800"/>
      <c r="DK110" s="800"/>
      <c r="DL110" s="800">
        <v>1060627</v>
      </c>
      <c r="DM110" s="800"/>
      <c r="DN110" s="800"/>
      <c r="DO110" s="800"/>
      <c r="DP110" s="800"/>
      <c r="DQ110" s="800">
        <v>963904</v>
      </c>
      <c r="DR110" s="800"/>
      <c r="DS110" s="800"/>
      <c r="DT110" s="800"/>
      <c r="DU110" s="800"/>
      <c r="DV110" s="801">
        <v>2</v>
      </c>
      <c r="DW110" s="801"/>
      <c r="DX110" s="801"/>
      <c r="DY110" s="801"/>
      <c r="DZ110" s="802"/>
    </row>
    <row r="111" spans="1:131" s="197" customFormat="1" ht="26.25" customHeight="1" x14ac:dyDescent="0.15">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7070955</v>
      </c>
      <c r="BR111" s="771"/>
      <c r="BS111" s="771"/>
      <c r="BT111" s="771"/>
      <c r="BU111" s="771"/>
      <c r="BV111" s="771">
        <v>5985020</v>
      </c>
      <c r="BW111" s="771"/>
      <c r="BX111" s="771"/>
      <c r="BY111" s="771"/>
      <c r="BZ111" s="771"/>
      <c r="CA111" s="771">
        <v>4894156</v>
      </c>
      <c r="CB111" s="771"/>
      <c r="CC111" s="771"/>
      <c r="CD111" s="771"/>
      <c r="CE111" s="771"/>
      <c r="CF111" s="848">
        <v>10.3</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38621103</v>
      </c>
      <c r="BR112" s="771"/>
      <c r="BS112" s="771"/>
      <c r="BT112" s="771"/>
      <c r="BU112" s="771"/>
      <c r="BV112" s="771">
        <v>37643058</v>
      </c>
      <c r="BW112" s="771"/>
      <c r="BX112" s="771"/>
      <c r="BY112" s="771"/>
      <c r="BZ112" s="771"/>
      <c r="CA112" s="771">
        <v>36247897</v>
      </c>
      <c r="CB112" s="771"/>
      <c r="CC112" s="771"/>
      <c r="CD112" s="771"/>
      <c r="CE112" s="771"/>
      <c r="CF112" s="848">
        <v>76.2</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2301914</v>
      </c>
      <c r="AB113" s="909"/>
      <c r="AC113" s="909"/>
      <c r="AD113" s="909"/>
      <c r="AE113" s="910"/>
      <c r="AF113" s="911">
        <v>2298139</v>
      </c>
      <c r="AG113" s="909"/>
      <c r="AH113" s="909"/>
      <c r="AI113" s="909"/>
      <c r="AJ113" s="910"/>
      <c r="AK113" s="911">
        <v>2213261</v>
      </c>
      <c r="AL113" s="909"/>
      <c r="AM113" s="909"/>
      <c r="AN113" s="909"/>
      <c r="AO113" s="910"/>
      <c r="AP113" s="912">
        <v>4.7</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24998078</v>
      </c>
      <c r="BR114" s="771"/>
      <c r="BS114" s="771"/>
      <c r="BT114" s="771"/>
      <c r="BU114" s="771"/>
      <c r="BV114" s="771">
        <v>23851115</v>
      </c>
      <c r="BW114" s="771"/>
      <c r="BX114" s="771"/>
      <c r="BY114" s="771"/>
      <c r="BZ114" s="771"/>
      <c r="CA114" s="771">
        <v>21698240</v>
      </c>
      <c r="CB114" s="771"/>
      <c r="CC114" s="771"/>
      <c r="CD114" s="771"/>
      <c r="CE114" s="771"/>
      <c r="CF114" s="848">
        <v>45.6</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1129367</v>
      </c>
      <c r="AB115" s="909"/>
      <c r="AC115" s="909"/>
      <c r="AD115" s="909"/>
      <c r="AE115" s="910"/>
      <c r="AF115" s="911">
        <v>1129514</v>
      </c>
      <c r="AG115" s="909"/>
      <c r="AH115" s="909"/>
      <c r="AI115" s="909"/>
      <c r="AJ115" s="910"/>
      <c r="AK115" s="911">
        <v>1129666</v>
      </c>
      <c r="AL115" s="909"/>
      <c r="AM115" s="909"/>
      <c r="AN115" s="909"/>
      <c r="AO115" s="910"/>
      <c r="AP115" s="912">
        <v>2.4</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v>744345</v>
      </c>
      <c r="BR115" s="771"/>
      <c r="BS115" s="771"/>
      <c r="BT115" s="771"/>
      <c r="BU115" s="771"/>
      <c r="BV115" s="771">
        <v>730584</v>
      </c>
      <c r="BW115" s="771"/>
      <c r="BX115" s="771"/>
      <c r="BY115" s="771"/>
      <c r="BZ115" s="771"/>
      <c r="CA115" s="771">
        <v>717297</v>
      </c>
      <c r="CB115" s="771"/>
      <c r="CC115" s="771"/>
      <c r="CD115" s="771"/>
      <c r="CE115" s="771"/>
      <c r="CF115" s="848">
        <v>1.5</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5916803</v>
      </c>
      <c r="DH115" s="784"/>
      <c r="DI115" s="784"/>
      <c r="DJ115" s="784"/>
      <c r="DK115" s="785"/>
      <c r="DL115" s="786">
        <v>4924393</v>
      </c>
      <c r="DM115" s="784"/>
      <c r="DN115" s="784"/>
      <c r="DO115" s="784"/>
      <c r="DP115" s="785"/>
      <c r="DQ115" s="786">
        <v>3930252</v>
      </c>
      <c r="DR115" s="784"/>
      <c r="DS115" s="784"/>
      <c r="DT115" s="784"/>
      <c r="DU115" s="785"/>
      <c r="DV115" s="754">
        <v>8.3000000000000007</v>
      </c>
      <c r="DW115" s="755"/>
      <c r="DX115" s="755"/>
      <c r="DY115" s="755"/>
      <c r="DZ115" s="756"/>
    </row>
    <row r="116" spans="1:130" s="197" customFormat="1" ht="26.25" customHeight="1" x14ac:dyDescent="0.15">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7292</v>
      </c>
      <c r="AB116" s="784"/>
      <c r="AC116" s="784"/>
      <c r="AD116" s="784"/>
      <c r="AE116" s="785"/>
      <c r="AF116" s="786">
        <v>6947</v>
      </c>
      <c r="AG116" s="784"/>
      <c r="AH116" s="784"/>
      <c r="AI116" s="784"/>
      <c r="AJ116" s="785"/>
      <c r="AK116" s="786">
        <v>3072</v>
      </c>
      <c r="AL116" s="784"/>
      <c r="AM116" s="784"/>
      <c r="AN116" s="784"/>
      <c r="AO116" s="785"/>
      <c r="AP116" s="754">
        <v>0</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18737462</v>
      </c>
      <c r="AB117" s="895"/>
      <c r="AC117" s="895"/>
      <c r="AD117" s="895"/>
      <c r="AE117" s="896"/>
      <c r="AF117" s="898">
        <v>18698728</v>
      </c>
      <c r="AG117" s="895"/>
      <c r="AH117" s="895"/>
      <c r="AI117" s="895"/>
      <c r="AJ117" s="896"/>
      <c r="AK117" s="898">
        <v>18523449</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285</v>
      </c>
      <c r="AG118" s="888"/>
      <c r="AH118" s="888"/>
      <c r="AI118" s="888"/>
      <c r="AJ118" s="889"/>
      <c r="AK118" s="890" t="s">
        <v>284</v>
      </c>
      <c r="AL118" s="888"/>
      <c r="AM118" s="888"/>
      <c r="AN118" s="888"/>
      <c r="AO118" s="889"/>
      <c r="AP118" s="891" t="s">
        <v>413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441</v>
      </c>
      <c r="BP118" s="838"/>
      <c r="BQ118" s="857">
        <v>206317521</v>
      </c>
      <c r="BR118" s="858"/>
      <c r="BS118" s="858"/>
      <c r="BT118" s="858"/>
      <c r="BU118" s="858"/>
      <c r="BV118" s="858">
        <v>198185702</v>
      </c>
      <c r="BW118" s="858"/>
      <c r="BX118" s="858"/>
      <c r="BY118" s="858"/>
      <c r="BZ118" s="858"/>
      <c r="CA118" s="858">
        <v>194027115</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129367</v>
      </c>
      <c r="AB119" s="873"/>
      <c r="AC119" s="873"/>
      <c r="AD119" s="873"/>
      <c r="AE119" s="874"/>
      <c r="AF119" s="875">
        <v>129514</v>
      </c>
      <c r="AG119" s="873"/>
      <c r="AH119" s="873"/>
      <c r="AI119" s="873"/>
      <c r="AJ119" s="874"/>
      <c r="AK119" s="875">
        <v>129666</v>
      </c>
      <c r="AL119" s="873"/>
      <c r="AM119" s="873"/>
      <c r="AN119" s="873"/>
      <c r="AO119" s="874"/>
      <c r="AP119" s="876">
        <v>0.3</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15089877</v>
      </c>
      <c r="BR119" s="800"/>
      <c r="BS119" s="800"/>
      <c r="BT119" s="800"/>
      <c r="BU119" s="800"/>
      <c r="BV119" s="800">
        <v>15831460</v>
      </c>
      <c r="BW119" s="800"/>
      <c r="BX119" s="800"/>
      <c r="BY119" s="800"/>
      <c r="BZ119" s="800"/>
      <c r="CA119" s="800">
        <v>15817186</v>
      </c>
      <c r="CB119" s="800"/>
      <c r="CC119" s="800"/>
      <c r="CD119" s="800"/>
      <c r="CE119" s="800"/>
      <c r="CF119" s="861">
        <v>33.299999999999997</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23599001</v>
      </c>
      <c r="BR120" s="771"/>
      <c r="BS120" s="771"/>
      <c r="BT120" s="771"/>
      <c r="BU120" s="771"/>
      <c r="BV120" s="771">
        <v>22485512</v>
      </c>
      <c r="BW120" s="771"/>
      <c r="BX120" s="771"/>
      <c r="BY120" s="771"/>
      <c r="BZ120" s="771"/>
      <c r="CA120" s="771">
        <v>20978919</v>
      </c>
      <c r="CB120" s="771"/>
      <c r="CC120" s="771"/>
      <c r="CD120" s="771"/>
      <c r="CE120" s="771"/>
      <c r="CF120" s="848">
        <v>44.1</v>
      </c>
      <c r="CG120" s="849"/>
      <c r="CH120" s="849"/>
      <c r="CI120" s="849"/>
      <c r="CJ120" s="849"/>
      <c r="CK120" s="850" t="s">
        <v>447</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23599834</v>
      </c>
      <c r="DH120" s="800"/>
      <c r="DI120" s="800"/>
      <c r="DJ120" s="800"/>
      <c r="DK120" s="800"/>
      <c r="DL120" s="800">
        <v>22848297</v>
      </c>
      <c r="DM120" s="800"/>
      <c r="DN120" s="800"/>
      <c r="DO120" s="800"/>
      <c r="DP120" s="800"/>
      <c r="DQ120" s="800">
        <v>22205036</v>
      </c>
      <c r="DR120" s="800"/>
      <c r="DS120" s="800"/>
      <c r="DT120" s="800"/>
      <c r="DU120" s="800"/>
      <c r="DV120" s="801">
        <v>46.7</v>
      </c>
      <c r="DW120" s="801"/>
      <c r="DX120" s="801"/>
      <c r="DY120" s="801"/>
      <c r="DZ120" s="802"/>
    </row>
    <row r="121" spans="1:130" s="197" customFormat="1" ht="26.25" customHeight="1" x14ac:dyDescent="0.15">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106517024</v>
      </c>
      <c r="BR121" s="858"/>
      <c r="BS121" s="858"/>
      <c r="BT121" s="858"/>
      <c r="BU121" s="858"/>
      <c r="BV121" s="858">
        <v>105194052</v>
      </c>
      <c r="BW121" s="858"/>
      <c r="BX121" s="858"/>
      <c r="BY121" s="858"/>
      <c r="BZ121" s="858"/>
      <c r="CA121" s="858">
        <v>107116526</v>
      </c>
      <c r="CB121" s="858"/>
      <c r="CC121" s="858"/>
      <c r="CD121" s="858"/>
      <c r="CE121" s="858"/>
      <c r="CF121" s="859">
        <v>225.3</v>
      </c>
      <c r="CG121" s="860"/>
      <c r="CH121" s="860"/>
      <c r="CI121" s="860"/>
      <c r="CJ121" s="860"/>
      <c r="CK121" s="851"/>
      <c r="CL121" s="812"/>
      <c r="CM121" s="812"/>
      <c r="CN121" s="812"/>
      <c r="CO121" s="813"/>
      <c r="CP121" s="828" t="s">
        <v>397</v>
      </c>
      <c r="CQ121" s="829"/>
      <c r="CR121" s="829"/>
      <c r="CS121" s="829"/>
      <c r="CT121" s="829"/>
      <c r="CU121" s="829"/>
      <c r="CV121" s="829"/>
      <c r="CW121" s="829"/>
      <c r="CX121" s="829"/>
      <c r="CY121" s="829"/>
      <c r="CZ121" s="829"/>
      <c r="DA121" s="829"/>
      <c r="DB121" s="829"/>
      <c r="DC121" s="829"/>
      <c r="DD121" s="829"/>
      <c r="DE121" s="829"/>
      <c r="DF121" s="830"/>
      <c r="DG121" s="770">
        <v>9773586</v>
      </c>
      <c r="DH121" s="771"/>
      <c r="DI121" s="771"/>
      <c r="DJ121" s="771"/>
      <c r="DK121" s="771"/>
      <c r="DL121" s="771">
        <v>9316764</v>
      </c>
      <c r="DM121" s="771"/>
      <c r="DN121" s="771"/>
      <c r="DO121" s="771"/>
      <c r="DP121" s="771"/>
      <c r="DQ121" s="771">
        <v>8624474</v>
      </c>
      <c r="DR121" s="771"/>
      <c r="DS121" s="771"/>
      <c r="DT121" s="771"/>
      <c r="DU121" s="771"/>
      <c r="DV121" s="823">
        <v>18.100000000000001</v>
      </c>
      <c r="DW121" s="823"/>
      <c r="DX121" s="823"/>
      <c r="DY121" s="823"/>
      <c r="DZ121" s="824"/>
    </row>
    <row r="122" spans="1:130" s="197" customFormat="1" ht="26.25" customHeight="1" x14ac:dyDescent="0.15">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450</v>
      </c>
      <c r="BP122" s="838"/>
      <c r="BQ122" s="839">
        <v>145205902</v>
      </c>
      <c r="BR122" s="840"/>
      <c r="BS122" s="840"/>
      <c r="BT122" s="840"/>
      <c r="BU122" s="840"/>
      <c r="BV122" s="840">
        <v>143511024</v>
      </c>
      <c r="BW122" s="840"/>
      <c r="BX122" s="840"/>
      <c r="BY122" s="840"/>
      <c r="BZ122" s="840"/>
      <c r="CA122" s="840">
        <v>143912631</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2975598</v>
      </c>
      <c r="DH122" s="771"/>
      <c r="DI122" s="771"/>
      <c r="DJ122" s="771"/>
      <c r="DK122" s="771"/>
      <c r="DL122" s="771">
        <v>3027056</v>
      </c>
      <c r="DM122" s="771"/>
      <c r="DN122" s="771"/>
      <c r="DO122" s="771"/>
      <c r="DP122" s="771"/>
      <c r="DQ122" s="771">
        <v>2989437</v>
      </c>
      <c r="DR122" s="771"/>
      <c r="DS122" s="771"/>
      <c r="DT122" s="771"/>
      <c r="DU122" s="771"/>
      <c r="DV122" s="823">
        <v>6.3</v>
      </c>
      <c r="DW122" s="823"/>
      <c r="DX122" s="823"/>
      <c r="DY122" s="823"/>
      <c r="DZ122" s="824"/>
    </row>
    <row r="123" spans="1:130" s="197" customFormat="1" ht="26.25" customHeight="1" thickBot="1" x14ac:dyDescent="0.2">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127.1</v>
      </c>
      <c r="BR123" s="832"/>
      <c r="BS123" s="832"/>
      <c r="BT123" s="832"/>
      <c r="BU123" s="832"/>
      <c r="BV123" s="832">
        <v>113.5</v>
      </c>
      <c r="BW123" s="832"/>
      <c r="BX123" s="832"/>
      <c r="BY123" s="832"/>
      <c r="BZ123" s="832"/>
      <c r="CA123" s="832">
        <v>105.4</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1222931</v>
      </c>
      <c r="DH123" s="784"/>
      <c r="DI123" s="784"/>
      <c r="DJ123" s="784"/>
      <c r="DK123" s="785"/>
      <c r="DL123" s="786">
        <v>1240347</v>
      </c>
      <c r="DM123" s="784"/>
      <c r="DN123" s="784"/>
      <c r="DO123" s="784"/>
      <c r="DP123" s="785"/>
      <c r="DQ123" s="786">
        <v>1186067</v>
      </c>
      <c r="DR123" s="784"/>
      <c r="DS123" s="784"/>
      <c r="DT123" s="784"/>
      <c r="DU123" s="785"/>
      <c r="DV123" s="754">
        <v>2.5</v>
      </c>
      <c r="DW123" s="755"/>
      <c r="DX123" s="755"/>
      <c r="DY123" s="755"/>
      <c r="DZ123" s="756"/>
    </row>
    <row r="124" spans="1:130" s="197" customFormat="1" ht="26.25" customHeight="1" x14ac:dyDescent="0.15">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328064</v>
      </c>
      <c r="DH124" s="717"/>
      <c r="DI124" s="717"/>
      <c r="DJ124" s="717"/>
      <c r="DK124" s="718"/>
      <c r="DL124" s="719">
        <v>382133</v>
      </c>
      <c r="DM124" s="717"/>
      <c r="DN124" s="717"/>
      <c r="DO124" s="717"/>
      <c r="DP124" s="718"/>
      <c r="DQ124" s="719">
        <v>473803</v>
      </c>
      <c r="DR124" s="717"/>
      <c r="DS124" s="717"/>
      <c r="DT124" s="717"/>
      <c r="DU124" s="718"/>
      <c r="DV124" s="807">
        <v>1</v>
      </c>
      <c r="DW124" s="808"/>
      <c r="DX124" s="808"/>
      <c r="DY124" s="808"/>
      <c r="DZ124" s="809"/>
    </row>
    <row r="125" spans="1:130" s="197" customFormat="1" ht="26.25" customHeight="1" thickBot="1" x14ac:dyDescent="0.2">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1000000</v>
      </c>
      <c r="AB126" s="784"/>
      <c r="AC126" s="784"/>
      <c r="AD126" s="784"/>
      <c r="AE126" s="785"/>
      <c r="AF126" s="786">
        <v>1000000</v>
      </c>
      <c r="AG126" s="784"/>
      <c r="AH126" s="784"/>
      <c r="AI126" s="784"/>
      <c r="AJ126" s="785"/>
      <c r="AK126" s="786">
        <v>1000000</v>
      </c>
      <c r="AL126" s="784"/>
      <c r="AM126" s="784"/>
      <c r="AN126" s="784"/>
      <c r="AO126" s="785"/>
      <c r="AP126" s="754">
        <v>2.1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v>744345</v>
      </c>
      <c r="DH126" s="771"/>
      <c r="DI126" s="771"/>
      <c r="DJ126" s="771"/>
      <c r="DK126" s="771"/>
      <c r="DL126" s="771">
        <v>730584</v>
      </c>
      <c r="DM126" s="771"/>
      <c r="DN126" s="771"/>
      <c r="DO126" s="771"/>
      <c r="DP126" s="771"/>
      <c r="DQ126" s="771">
        <v>717297</v>
      </c>
      <c r="DR126" s="771"/>
      <c r="DS126" s="771"/>
      <c r="DT126" s="771"/>
      <c r="DU126" s="771"/>
      <c r="DV126" s="823">
        <v>1.5</v>
      </c>
      <c r="DW126" s="823"/>
      <c r="DX126" s="823"/>
      <c r="DY126" s="823"/>
      <c r="DZ126" s="824"/>
    </row>
    <row r="127" spans="1:130" s="197" customFormat="1" ht="26.25" customHeight="1" thickBot="1" x14ac:dyDescent="0.2">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461</v>
      </c>
      <c r="AY127" s="758"/>
      <c r="AZ127" s="758"/>
      <c r="BA127" s="758"/>
      <c r="BB127" s="758"/>
      <c r="BC127" s="758"/>
      <c r="BD127" s="758"/>
      <c r="BE127" s="759"/>
      <c r="BF127" s="760" t="s">
        <v>110</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2129526</v>
      </c>
      <c r="AB128" s="724"/>
      <c r="AC128" s="724"/>
      <c r="AD128" s="724"/>
      <c r="AE128" s="725"/>
      <c r="AF128" s="726">
        <v>2296090</v>
      </c>
      <c r="AG128" s="724"/>
      <c r="AH128" s="724"/>
      <c r="AI128" s="724"/>
      <c r="AJ128" s="725"/>
      <c r="AK128" s="726">
        <v>2317826</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110</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58477965</v>
      </c>
      <c r="AB129" s="784"/>
      <c r="AC129" s="784"/>
      <c r="AD129" s="784"/>
      <c r="AE129" s="785"/>
      <c r="AF129" s="786">
        <v>58492536</v>
      </c>
      <c r="AG129" s="784"/>
      <c r="AH129" s="784"/>
      <c r="AI129" s="784"/>
      <c r="AJ129" s="785"/>
      <c r="AK129" s="786">
        <v>58371633</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10416838</v>
      </c>
      <c r="AB130" s="784"/>
      <c r="AC130" s="784"/>
      <c r="AD130" s="784"/>
      <c r="AE130" s="785"/>
      <c r="AF130" s="786">
        <v>10327606</v>
      </c>
      <c r="AG130" s="784"/>
      <c r="AH130" s="784"/>
      <c r="AI130" s="784"/>
      <c r="AJ130" s="785"/>
      <c r="AK130" s="786">
        <v>10825726</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105.4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48061127</v>
      </c>
      <c r="AB131" s="717"/>
      <c r="AC131" s="717"/>
      <c r="AD131" s="717"/>
      <c r="AE131" s="718"/>
      <c r="AF131" s="719">
        <v>48164930</v>
      </c>
      <c r="AG131" s="717"/>
      <c r="AH131" s="717"/>
      <c r="AI131" s="717"/>
      <c r="AJ131" s="718"/>
      <c r="AK131" s="719">
        <v>47545907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12.881716839999999</v>
      </c>
      <c r="AB132" s="740"/>
      <c r="AC132" s="740"/>
      <c r="AD132" s="740"/>
      <c r="AE132" s="741"/>
      <c r="AF132" s="742">
        <v>12.612977949999999</v>
      </c>
      <c r="AG132" s="740"/>
      <c r="AH132" s="740"/>
      <c r="AI132" s="740"/>
      <c r="AJ132" s="741"/>
      <c r="AK132" s="742">
        <v>11.31516326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12.6</v>
      </c>
      <c r="AB133" s="749"/>
      <c r="AC133" s="749"/>
      <c r="AD133" s="749"/>
      <c r="AE133" s="750"/>
      <c r="AF133" s="748">
        <v>12.7</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9" t="s">
        <v>477</v>
      </c>
      <c r="L7" s="254"/>
      <c r="M7" s="255" t="s">
        <v>478</v>
      </c>
      <c r="N7" s="256"/>
    </row>
    <row r="8" spans="1:16" x14ac:dyDescent="0.15">
      <c r="A8" s="248"/>
      <c r="B8" s="244"/>
      <c r="C8" s="244"/>
      <c r="D8" s="244"/>
      <c r="E8" s="244"/>
      <c r="F8" s="244"/>
      <c r="G8" s="257"/>
      <c r="H8" s="258"/>
      <c r="I8" s="258"/>
      <c r="J8" s="259"/>
      <c r="K8" s="1120"/>
      <c r="L8" s="260" t="s">
        <v>479</v>
      </c>
      <c r="M8" s="261" t="s">
        <v>480</v>
      </c>
      <c r="N8" s="262" t="s">
        <v>481</v>
      </c>
    </row>
    <row r="9" spans="1:16" x14ac:dyDescent="0.15">
      <c r="A9" s="248"/>
      <c r="B9" s="244"/>
      <c r="C9" s="244"/>
      <c r="D9" s="244"/>
      <c r="E9" s="244"/>
      <c r="F9" s="244"/>
      <c r="G9" s="1133" t="s">
        <v>482</v>
      </c>
      <c r="H9" s="1134"/>
      <c r="I9" s="1134"/>
      <c r="J9" s="1135"/>
      <c r="K9" s="263">
        <v>19492251</v>
      </c>
      <c r="L9" s="264">
        <v>82726</v>
      </c>
      <c r="M9" s="265">
        <v>56720</v>
      </c>
      <c r="N9" s="266">
        <v>45.8</v>
      </c>
    </row>
    <row r="10" spans="1:16" x14ac:dyDescent="0.15">
      <c r="A10" s="248"/>
      <c r="B10" s="244"/>
      <c r="C10" s="244"/>
      <c r="D10" s="244"/>
      <c r="E10" s="244"/>
      <c r="F10" s="244"/>
      <c r="G10" s="1133" t="s">
        <v>483</v>
      </c>
      <c r="H10" s="1134"/>
      <c r="I10" s="1134"/>
      <c r="J10" s="1135"/>
      <c r="K10" s="267">
        <v>189975</v>
      </c>
      <c r="L10" s="268">
        <v>806</v>
      </c>
      <c r="M10" s="269">
        <v>3493</v>
      </c>
      <c r="N10" s="270">
        <v>-76.900000000000006</v>
      </c>
    </row>
    <row r="11" spans="1:16" ht="13.5" customHeight="1" x14ac:dyDescent="0.15">
      <c r="A11" s="248"/>
      <c r="B11" s="244"/>
      <c r="C11" s="244"/>
      <c r="D11" s="244"/>
      <c r="E11" s="244"/>
      <c r="F11" s="244"/>
      <c r="G11" s="1133" t="s">
        <v>484</v>
      </c>
      <c r="H11" s="1134"/>
      <c r="I11" s="1134"/>
      <c r="J11" s="1135"/>
      <c r="K11" s="267">
        <v>308</v>
      </c>
      <c r="L11" s="268">
        <v>1</v>
      </c>
      <c r="M11" s="269">
        <v>1791</v>
      </c>
      <c r="N11" s="270">
        <v>-99.9</v>
      </c>
    </row>
    <row r="12" spans="1:16" ht="13.5" customHeight="1" x14ac:dyDescent="0.15">
      <c r="A12" s="248"/>
      <c r="B12" s="244"/>
      <c r="C12" s="244"/>
      <c r="D12" s="244"/>
      <c r="E12" s="244"/>
      <c r="F12" s="244"/>
      <c r="G12" s="1133" t="s">
        <v>485</v>
      </c>
      <c r="H12" s="1134"/>
      <c r="I12" s="1134"/>
      <c r="J12" s="1135"/>
      <c r="K12" s="267">
        <v>324962</v>
      </c>
      <c r="L12" s="268">
        <v>1379</v>
      </c>
      <c r="M12" s="269">
        <v>1224</v>
      </c>
      <c r="N12" s="270">
        <v>12.7</v>
      </c>
    </row>
    <row r="13" spans="1:16" ht="13.5" customHeight="1" x14ac:dyDescent="0.15">
      <c r="A13" s="248"/>
      <c r="B13" s="244"/>
      <c r="C13" s="244"/>
      <c r="D13" s="244"/>
      <c r="E13" s="244"/>
      <c r="F13" s="244"/>
      <c r="G13" s="1133" t="s">
        <v>486</v>
      </c>
      <c r="H13" s="1134"/>
      <c r="I13" s="1134"/>
      <c r="J13" s="1135"/>
      <c r="K13" s="267">
        <v>91604</v>
      </c>
      <c r="L13" s="268">
        <v>389</v>
      </c>
      <c r="M13" s="269">
        <v>28</v>
      </c>
      <c r="N13" s="270">
        <v>1289.3</v>
      </c>
    </row>
    <row r="14" spans="1:16" ht="13.5" customHeight="1" x14ac:dyDescent="0.15">
      <c r="A14" s="248"/>
      <c r="B14" s="244"/>
      <c r="C14" s="244"/>
      <c r="D14" s="244"/>
      <c r="E14" s="244"/>
      <c r="F14" s="244"/>
      <c r="G14" s="1133" t="s">
        <v>487</v>
      </c>
      <c r="H14" s="1134"/>
      <c r="I14" s="1134"/>
      <c r="J14" s="1135"/>
      <c r="K14" s="267">
        <v>429720</v>
      </c>
      <c r="L14" s="268">
        <v>1824</v>
      </c>
      <c r="M14" s="269">
        <v>1936</v>
      </c>
      <c r="N14" s="270">
        <v>-5.8</v>
      </c>
    </row>
    <row r="15" spans="1:16" ht="13.5" customHeight="1" x14ac:dyDescent="0.15">
      <c r="A15" s="248"/>
      <c r="B15" s="244"/>
      <c r="C15" s="244"/>
      <c r="D15" s="244"/>
      <c r="E15" s="244"/>
      <c r="F15" s="244"/>
      <c r="G15" s="1133" t="s">
        <v>488</v>
      </c>
      <c r="H15" s="1134"/>
      <c r="I15" s="1134"/>
      <c r="J15" s="1135"/>
      <c r="K15" s="267">
        <v>482183</v>
      </c>
      <c r="L15" s="268">
        <v>2046</v>
      </c>
      <c r="M15" s="269">
        <v>1163</v>
      </c>
      <c r="N15" s="270">
        <v>75.900000000000006</v>
      </c>
    </row>
    <row r="16" spans="1:16" x14ac:dyDescent="0.15">
      <c r="A16" s="248"/>
      <c r="B16" s="244"/>
      <c r="C16" s="244"/>
      <c r="D16" s="244"/>
      <c r="E16" s="244"/>
      <c r="F16" s="244"/>
      <c r="G16" s="1136" t="s">
        <v>489</v>
      </c>
      <c r="H16" s="1137"/>
      <c r="I16" s="1137"/>
      <c r="J16" s="1138"/>
      <c r="K16" s="268">
        <v>-2476819</v>
      </c>
      <c r="L16" s="268">
        <v>-10512</v>
      </c>
      <c r="M16" s="269">
        <v>-5317</v>
      </c>
      <c r="N16" s="270">
        <v>97.7</v>
      </c>
    </row>
    <row r="17" spans="1:16" x14ac:dyDescent="0.15">
      <c r="A17" s="248"/>
      <c r="B17" s="244"/>
      <c r="C17" s="244"/>
      <c r="D17" s="244"/>
      <c r="E17" s="244"/>
      <c r="F17" s="244"/>
      <c r="G17" s="1136" t="s">
        <v>168</v>
      </c>
      <c r="H17" s="1137"/>
      <c r="I17" s="1137"/>
      <c r="J17" s="1138"/>
      <c r="K17" s="268">
        <v>18534184</v>
      </c>
      <c r="L17" s="268">
        <v>78660</v>
      </c>
      <c r="M17" s="269">
        <v>61038</v>
      </c>
      <c r="N17" s="270">
        <v>28.9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30" t="s">
        <v>494</v>
      </c>
      <c r="H21" s="1131"/>
      <c r="I21" s="1131"/>
      <c r="J21" s="1132"/>
      <c r="K21" s="280">
        <v>7.54</v>
      </c>
      <c r="L21" s="281">
        <v>6.16</v>
      </c>
      <c r="M21" s="282">
        <v>1.38</v>
      </c>
      <c r="N21" s="249"/>
      <c r="O21" s="283"/>
      <c r="P21" s="279"/>
    </row>
    <row r="22" spans="1:16" s="284" customFormat="1" x14ac:dyDescent="0.15">
      <c r="A22" s="279"/>
      <c r="B22" s="249"/>
      <c r="C22" s="249"/>
      <c r="D22" s="249"/>
      <c r="E22" s="249"/>
      <c r="F22" s="249"/>
      <c r="G22" s="1130" t="s">
        <v>495</v>
      </c>
      <c r="H22" s="1131"/>
      <c r="I22" s="1131"/>
      <c r="J22" s="1132"/>
      <c r="K22" s="285">
        <v>100.6</v>
      </c>
      <c r="L22" s="286">
        <v>100.2</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477</v>
      </c>
      <c r="L30" s="254"/>
      <c r="M30" s="255" t="s">
        <v>478</v>
      </c>
      <c r="N30" s="256"/>
    </row>
    <row r="31" spans="1:16" x14ac:dyDescent="0.15">
      <c r="A31" s="248"/>
      <c r="B31" s="244"/>
      <c r="C31" s="244"/>
      <c r="D31" s="244"/>
      <c r="E31" s="244"/>
      <c r="F31" s="244"/>
      <c r="G31" s="257"/>
      <c r="H31" s="258"/>
      <c r="I31" s="258"/>
      <c r="J31" s="259"/>
      <c r="K31" s="1120"/>
      <c r="L31" s="260" t="s">
        <v>479</v>
      </c>
      <c r="M31" s="261" t="s">
        <v>480</v>
      </c>
      <c r="N31" s="262" t="s">
        <v>481</v>
      </c>
    </row>
    <row r="32" spans="1:16" ht="27" customHeight="1" x14ac:dyDescent="0.15">
      <c r="A32" s="248"/>
      <c r="B32" s="244"/>
      <c r="C32" s="244"/>
      <c r="D32" s="244"/>
      <c r="E32" s="244"/>
      <c r="F32" s="244"/>
      <c r="G32" s="1121" t="s">
        <v>498</v>
      </c>
      <c r="H32" s="1122"/>
      <c r="I32" s="1122"/>
      <c r="J32" s="1123"/>
      <c r="K32" s="294">
        <v>15177450</v>
      </c>
      <c r="L32" s="294">
        <v>64414</v>
      </c>
      <c r="M32" s="295">
        <v>34470</v>
      </c>
      <c r="N32" s="296">
        <v>86.9</v>
      </c>
    </row>
    <row r="33" spans="1:16" ht="13.5" customHeight="1" x14ac:dyDescent="0.15">
      <c r="A33" s="248"/>
      <c r="B33" s="244"/>
      <c r="C33" s="244"/>
      <c r="D33" s="244"/>
      <c r="E33" s="244"/>
      <c r="F33" s="244"/>
      <c r="G33" s="1121" t="s">
        <v>499</v>
      </c>
      <c r="H33" s="1122"/>
      <c r="I33" s="1122"/>
      <c r="J33" s="1123"/>
      <c r="K33" s="294" t="s">
        <v>500</v>
      </c>
      <c r="L33" s="294" t="s">
        <v>500</v>
      </c>
      <c r="M33" s="295">
        <v>5</v>
      </c>
      <c r="N33" s="296" t="s">
        <v>500</v>
      </c>
    </row>
    <row r="34" spans="1:16" ht="27" customHeight="1" x14ac:dyDescent="0.15">
      <c r="A34" s="248"/>
      <c r="B34" s="244"/>
      <c r="C34" s="244"/>
      <c r="D34" s="244"/>
      <c r="E34" s="244"/>
      <c r="F34" s="244"/>
      <c r="G34" s="1121" t="s">
        <v>501</v>
      </c>
      <c r="H34" s="1122"/>
      <c r="I34" s="1122"/>
      <c r="J34" s="1123"/>
      <c r="K34" s="294" t="s">
        <v>500</v>
      </c>
      <c r="L34" s="294" t="s">
        <v>500</v>
      </c>
      <c r="M34" s="295">
        <v>70</v>
      </c>
      <c r="N34" s="296" t="s">
        <v>500</v>
      </c>
    </row>
    <row r="35" spans="1:16" ht="27" customHeight="1" x14ac:dyDescent="0.15">
      <c r="A35" s="248"/>
      <c r="B35" s="244"/>
      <c r="C35" s="244"/>
      <c r="D35" s="244"/>
      <c r="E35" s="244"/>
      <c r="F35" s="244"/>
      <c r="G35" s="1121" t="s">
        <v>502</v>
      </c>
      <c r="H35" s="1122"/>
      <c r="I35" s="1122"/>
      <c r="J35" s="1123"/>
      <c r="K35" s="294">
        <v>2213261</v>
      </c>
      <c r="L35" s="294">
        <v>9393</v>
      </c>
      <c r="M35" s="295">
        <v>11503</v>
      </c>
      <c r="N35" s="296">
        <v>-18.3</v>
      </c>
    </row>
    <row r="36" spans="1:16" ht="27" customHeight="1" x14ac:dyDescent="0.15">
      <c r="A36" s="248"/>
      <c r="B36" s="244"/>
      <c r="C36" s="244"/>
      <c r="D36" s="244"/>
      <c r="E36" s="244"/>
      <c r="F36" s="244"/>
      <c r="G36" s="1121" t="s">
        <v>503</v>
      </c>
      <c r="H36" s="1122"/>
      <c r="I36" s="1122"/>
      <c r="J36" s="1123"/>
      <c r="K36" s="294" t="s">
        <v>500</v>
      </c>
      <c r="L36" s="294" t="s">
        <v>500</v>
      </c>
      <c r="M36" s="295">
        <v>452</v>
      </c>
      <c r="N36" s="296" t="s">
        <v>500</v>
      </c>
    </row>
    <row r="37" spans="1:16" ht="13.5" customHeight="1" x14ac:dyDescent="0.15">
      <c r="A37" s="248"/>
      <c r="B37" s="244"/>
      <c r="C37" s="244"/>
      <c r="D37" s="244"/>
      <c r="E37" s="244"/>
      <c r="F37" s="244"/>
      <c r="G37" s="1121" t="s">
        <v>504</v>
      </c>
      <c r="H37" s="1122"/>
      <c r="I37" s="1122"/>
      <c r="J37" s="1123"/>
      <c r="K37" s="294">
        <v>1129666</v>
      </c>
      <c r="L37" s="294">
        <v>4794</v>
      </c>
      <c r="M37" s="295">
        <v>1422</v>
      </c>
      <c r="N37" s="296">
        <v>237.1</v>
      </c>
    </row>
    <row r="38" spans="1:16" ht="27" customHeight="1" x14ac:dyDescent="0.15">
      <c r="A38" s="248"/>
      <c r="B38" s="244"/>
      <c r="C38" s="244"/>
      <c r="D38" s="244"/>
      <c r="E38" s="244"/>
      <c r="F38" s="244"/>
      <c r="G38" s="1124" t="s">
        <v>505</v>
      </c>
      <c r="H38" s="1125"/>
      <c r="I38" s="1125"/>
      <c r="J38" s="1126"/>
      <c r="K38" s="297">
        <v>3072</v>
      </c>
      <c r="L38" s="297">
        <v>13</v>
      </c>
      <c r="M38" s="298">
        <v>4</v>
      </c>
      <c r="N38" s="299">
        <v>225</v>
      </c>
      <c r="O38" s="293"/>
    </row>
    <row r="39" spans="1:16" x14ac:dyDescent="0.15">
      <c r="A39" s="248"/>
      <c r="B39" s="244"/>
      <c r="C39" s="244"/>
      <c r="D39" s="244"/>
      <c r="E39" s="244"/>
      <c r="F39" s="244"/>
      <c r="G39" s="1124" t="s">
        <v>506</v>
      </c>
      <c r="H39" s="1125"/>
      <c r="I39" s="1125"/>
      <c r="J39" s="1126"/>
      <c r="K39" s="300">
        <v>-2317826</v>
      </c>
      <c r="L39" s="300">
        <v>-9837</v>
      </c>
      <c r="M39" s="301">
        <v>-8079</v>
      </c>
      <c r="N39" s="302">
        <v>21.8</v>
      </c>
      <c r="O39" s="293"/>
    </row>
    <row r="40" spans="1:16" ht="27" customHeight="1" x14ac:dyDescent="0.15">
      <c r="A40" s="248"/>
      <c r="B40" s="244"/>
      <c r="C40" s="244"/>
      <c r="D40" s="244"/>
      <c r="E40" s="244"/>
      <c r="F40" s="244"/>
      <c r="G40" s="1121" t="s">
        <v>507</v>
      </c>
      <c r="H40" s="1122"/>
      <c r="I40" s="1122"/>
      <c r="J40" s="1123"/>
      <c r="K40" s="300">
        <v>-10825726</v>
      </c>
      <c r="L40" s="300">
        <v>-45945</v>
      </c>
      <c r="M40" s="301">
        <v>-29589</v>
      </c>
      <c r="N40" s="302">
        <v>55.3</v>
      </c>
      <c r="O40" s="293"/>
    </row>
    <row r="41" spans="1:16" x14ac:dyDescent="0.15">
      <c r="A41" s="248"/>
      <c r="B41" s="244"/>
      <c r="C41" s="244"/>
      <c r="D41" s="244"/>
      <c r="E41" s="244"/>
      <c r="F41" s="244"/>
      <c r="G41" s="1127" t="s">
        <v>279</v>
      </c>
      <c r="H41" s="1128"/>
      <c r="I41" s="1128"/>
      <c r="J41" s="1129"/>
      <c r="K41" s="294">
        <v>5379897</v>
      </c>
      <c r="L41" s="300">
        <v>22833</v>
      </c>
      <c r="M41" s="301">
        <v>10257</v>
      </c>
      <c r="N41" s="302">
        <v>122.6</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14" t="s">
        <v>477</v>
      </c>
      <c r="J49" s="1116" t="s">
        <v>511</v>
      </c>
      <c r="K49" s="1117"/>
      <c r="L49" s="1117"/>
      <c r="M49" s="1117"/>
      <c r="N49" s="1118"/>
    </row>
    <row r="50" spans="1:14" x14ac:dyDescent="0.15">
      <c r="A50" s="248"/>
      <c r="B50" s="244"/>
      <c r="C50" s="244"/>
      <c r="D50" s="244"/>
      <c r="E50" s="244"/>
      <c r="F50" s="244"/>
      <c r="G50" s="312"/>
      <c r="H50" s="313"/>
      <c r="I50" s="1115"/>
      <c r="J50" s="314" t="s">
        <v>512</v>
      </c>
      <c r="K50" s="315" t="s">
        <v>513</v>
      </c>
      <c r="L50" s="316" t="s">
        <v>514</v>
      </c>
      <c r="M50" s="317" t="s">
        <v>515</v>
      </c>
      <c r="N50" s="318" t="s">
        <v>516</v>
      </c>
    </row>
    <row r="51" spans="1:14" x14ac:dyDescent="0.15">
      <c r="A51" s="248"/>
      <c r="B51" s="244"/>
      <c r="C51" s="244"/>
      <c r="D51" s="244"/>
      <c r="E51" s="244"/>
      <c r="F51" s="244"/>
      <c r="G51" s="310" t="s">
        <v>517</v>
      </c>
      <c r="H51" s="311"/>
      <c r="I51" s="319">
        <v>16356337</v>
      </c>
      <c r="J51" s="320">
        <v>67523</v>
      </c>
      <c r="K51" s="321">
        <v>13.8</v>
      </c>
      <c r="L51" s="322">
        <v>41739</v>
      </c>
      <c r="M51" s="323">
        <v>-1.2</v>
      </c>
      <c r="N51" s="324">
        <v>15</v>
      </c>
    </row>
    <row r="52" spans="1:14" x14ac:dyDescent="0.15">
      <c r="A52" s="248"/>
      <c r="B52" s="244"/>
      <c r="C52" s="244"/>
      <c r="D52" s="244"/>
      <c r="E52" s="244"/>
      <c r="F52" s="244"/>
      <c r="G52" s="325"/>
      <c r="H52" s="326" t="s">
        <v>518</v>
      </c>
      <c r="I52" s="327">
        <v>8850712</v>
      </c>
      <c r="J52" s="328">
        <v>36538</v>
      </c>
      <c r="K52" s="329">
        <v>-1.8</v>
      </c>
      <c r="L52" s="330">
        <v>24625</v>
      </c>
      <c r="M52" s="331">
        <v>-3.4</v>
      </c>
      <c r="N52" s="332">
        <v>1.6</v>
      </c>
    </row>
    <row r="53" spans="1:14" x14ac:dyDescent="0.15">
      <c r="A53" s="248"/>
      <c r="B53" s="244"/>
      <c r="C53" s="244"/>
      <c r="D53" s="244"/>
      <c r="E53" s="244"/>
      <c r="F53" s="244"/>
      <c r="G53" s="310" t="s">
        <v>519</v>
      </c>
      <c r="H53" s="311"/>
      <c r="I53" s="319">
        <v>11439538</v>
      </c>
      <c r="J53" s="320">
        <v>47686</v>
      </c>
      <c r="K53" s="321">
        <v>-29.4</v>
      </c>
      <c r="L53" s="322">
        <v>36765</v>
      </c>
      <c r="M53" s="323">
        <v>-11.9</v>
      </c>
      <c r="N53" s="324">
        <v>-17.5</v>
      </c>
    </row>
    <row r="54" spans="1:14" x14ac:dyDescent="0.15">
      <c r="A54" s="248"/>
      <c r="B54" s="244"/>
      <c r="C54" s="244"/>
      <c r="D54" s="244"/>
      <c r="E54" s="244"/>
      <c r="F54" s="244"/>
      <c r="G54" s="325"/>
      <c r="H54" s="326" t="s">
        <v>518</v>
      </c>
      <c r="I54" s="327">
        <v>6859162</v>
      </c>
      <c r="J54" s="328">
        <v>28592</v>
      </c>
      <c r="K54" s="329">
        <v>-21.7</v>
      </c>
      <c r="L54" s="330">
        <v>20975</v>
      </c>
      <c r="M54" s="331">
        <v>-14.8</v>
      </c>
      <c r="N54" s="332">
        <v>-6.9</v>
      </c>
    </row>
    <row r="55" spans="1:14" x14ac:dyDescent="0.15">
      <c r="A55" s="248"/>
      <c r="B55" s="244"/>
      <c r="C55" s="244"/>
      <c r="D55" s="244"/>
      <c r="E55" s="244"/>
      <c r="F55" s="244"/>
      <c r="G55" s="310" t="s">
        <v>520</v>
      </c>
      <c r="H55" s="311"/>
      <c r="I55" s="319">
        <v>11168558</v>
      </c>
      <c r="J55" s="320">
        <v>46580</v>
      </c>
      <c r="K55" s="321">
        <v>-2.2999999999999998</v>
      </c>
      <c r="L55" s="322">
        <v>39052</v>
      </c>
      <c r="M55" s="323">
        <v>6.2</v>
      </c>
      <c r="N55" s="324">
        <v>-8.5</v>
      </c>
    </row>
    <row r="56" spans="1:14" x14ac:dyDescent="0.15">
      <c r="A56" s="248"/>
      <c r="B56" s="244"/>
      <c r="C56" s="244"/>
      <c r="D56" s="244"/>
      <c r="E56" s="244"/>
      <c r="F56" s="244"/>
      <c r="G56" s="325"/>
      <c r="H56" s="326" t="s">
        <v>518</v>
      </c>
      <c r="I56" s="327">
        <v>7873356</v>
      </c>
      <c r="J56" s="328">
        <v>32837</v>
      </c>
      <c r="K56" s="329">
        <v>14.8</v>
      </c>
      <c r="L56" s="330">
        <v>21186</v>
      </c>
      <c r="M56" s="331">
        <v>1</v>
      </c>
      <c r="N56" s="332">
        <v>13.8</v>
      </c>
    </row>
    <row r="57" spans="1:14" x14ac:dyDescent="0.15">
      <c r="A57" s="248"/>
      <c r="B57" s="244"/>
      <c r="C57" s="244"/>
      <c r="D57" s="244"/>
      <c r="E57" s="244"/>
      <c r="F57" s="244"/>
      <c r="G57" s="310" t="s">
        <v>521</v>
      </c>
      <c r="H57" s="311"/>
      <c r="I57" s="319">
        <v>9173309</v>
      </c>
      <c r="J57" s="320">
        <v>38536</v>
      </c>
      <c r="K57" s="321">
        <v>-17.3</v>
      </c>
      <c r="L57" s="322">
        <v>41235</v>
      </c>
      <c r="M57" s="323">
        <v>5.6</v>
      </c>
      <c r="N57" s="324">
        <v>-22.9</v>
      </c>
    </row>
    <row r="58" spans="1:14" x14ac:dyDescent="0.15">
      <c r="A58" s="248"/>
      <c r="B58" s="244"/>
      <c r="C58" s="244"/>
      <c r="D58" s="244"/>
      <c r="E58" s="244"/>
      <c r="F58" s="244"/>
      <c r="G58" s="325"/>
      <c r="H58" s="326" t="s">
        <v>518</v>
      </c>
      <c r="I58" s="327">
        <v>5113580</v>
      </c>
      <c r="J58" s="328">
        <v>21481</v>
      </c>
      <c r="K58" s="329">
        <v>-34.6</v>
      </c>
      <c r="L58" s="330">
        <v>22086</v>
      </c>
      <c r="M58" s="331">
        <v>4.2</v>
      </c>
      <c r="N58" s="332">
        <v>-38.799999999999997</v>
      </c>
    </row>
    <row r="59" spans="1:14" x14ac:dyDescent="0.15">
      <c r="A59" s="248"/>
      <c r="B59" s="244"/>
      <c r="C59" s="244"/>
      <c r="D59" s="244"/>
      <c r="E59" s="244"/>
      <c r="F59" s="244"/>
      <c r="G59" s="310" t="s">
        <v>522</v>
      </c>
      <c r="H59" s="311"/>
      <c r="I59" s="319">
        <v>16280697</v>
      </c>
      <c r="J59" s="320">
        <v>69096</v>
      </c>
      <c r="K59" s="321">
        <v>79.3</v>
      </c>
      <c r="L59" s="322">
        <v>41862</v>
      </c>
      <c r="M59" s="323">
        <v>1.5</v>
      </c>
      <c r="N59" s="324">
        <v>77.8</v>
      </c>
    </row>
    <row r="60" spans="1:14" x14ac:dyDescent="0.15">
      <c r="A60" s="248"/>
      <c r="B60" s="244"/>
      <c r="C60" s="244"/>
      <c r="D60" s="244"/>
      <c r="E60" s="244"/>
      <c r="F60" s="244"/>
      <c r="G60" s="325"/>
      <c r="H60" s="326" t="s">
        <v>518</v>
      </c>
      <c r="I60" s="333">
        <v>9337083</v>
      </c>
      <c r="J60" s="328">
        <v>39627</v>
      </c>
      <c r="K60" s="329">
        <v>84.5</v>
      </c>
      <c r="L60" s="330">
        <v>23710</v>
      </c>
      <c r="M60" s="331">
        <v>7.4</v>
      </c>
      <c r="N60" s="332">
        <v>77.099999999999994</v>
      </c>
    </row>
    <row r="61" spans="1:14" x14ac:dyDescent="0.15">
      <c r="A61" s="248"/>
      <c r="B61" s="244"/>
      <c r="C61" s="244"/>
      <c r="D61" s="244"/>
      <c r="E61" s="244"/>
      <c r="F61" s="244"/>
      <c r="G61" s="310" t="s">
        <v>523</v>
      </c>
      <c r="H61" s="334"/>
      <c r="I61" s="335">
        <v>12883688</v>
      </c>
      <c r="J61" s="336">
        <v>53884</v>
      </c>
      <c r="K61" s="337">
        <v>8.8000000000000007</v>
      </c>
      <c r="L61" s="338">
        <v>40131</v>
      </c>
      <c r="M61" s="339">
        <v>0</v>
      </c>
      <c r="N61" s="324">
        <v>8.8000000000000007</v>
      </c>
    </row>
    <row r="62" spans="1:14" x14ac:dyDescent="0.15">
      <c r="A62" s="248"/>
      <c r="B62" s="244"/>
      <c r="C62" s="244"/>
      <c r="D62" s="244"/>
      <c r="E62" s="244"/>
      <c r="F62" s="244"/>
      <c r="G62" s="325"/>
      <c r="H62" s="326" t="s">
        <v>518</v>
      </c>
      <c r="I62" s="327">
        <v>7606779</v>
      </c>
      <c r="J62" s="328">
        <v>31815</v>
      </c>
      <c r="K62" s="329">
        <v>8.1999999999999993</v>
      </c>
      <c r="L62" s="330">
        <v>22516</v>
      </c>
      <c r="M62" s="331">
        <v>-1.1000000000000001</v>
      </c>
      <c r="N62" s="332">
        <v>9.3000000000000007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12.73</v>
      </c>
      <c r="G47" s="12">
        <v>13.8</v>
      </c>
      <c r="H47" s="12">
        <v>11.82</v>
      </c>
      <c r="I47" s="12">
        <v>13.13</v>
      </c>
      <c r="J47" s="13">
        <v>13.38</v>
      </c>
    </row>
    <row r="48" spans="2:10" ht="57.75" customHeight="1" x14ac:dyDescent="0.15">
      <c r="B48" s="14"/>
      <c r="C48" s="1141" t="s">
        <v>4</v>
      </c>
      <c r="D48" s="1141"/>
      <c r="E48" s="1142"/>
      <c r="F48" s="15">
        <v>2.0299999999999998</v>
      </c>
      <c r="G48" s="16">
        <v>2.34</v>
      </c>
      <c r="H48" s="16">
        <v>2.61</v>
      </c>
      <c r="I48" s="16">
        <v>4.05</v>
      </c>
      <c r="J48" s="17">
        <v>2.46</v>
      </c>
    </row>
    <row r="49" spans="2:10" ht="57.75" customHeight="1" thickBot="1" x14ac:dyDescent="0.2">
      <c r="B49" s="18"/>
      <c r="C49" s="1143" t="s">
        <v>5</v>
      </c>
      <c r="D49" s="1143"/>
      <c r="E49" s="1144"/>
      <c r="F49" s="19">
        <v>5.83</v>
      </c>
      <c r="G49" s="20">
        <v>1.1599999999999999</v>
      </c>
      <c r="H49" s="20" t="s">
        <v>530</v>
      </c>
      <c r="I49" s="20">
        <v>2.75</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532</v>
      </c>
      <c r="D34" s="1151"/>
      <c r="E34" s="1152"/>
      <c r="F34" s="32">
        <v>2.02</v>
      </c>
      <c r="G34" s="33">
        <v>2.33</v>
      </c>
      <c r="H34" s="33">
        <v>2.6</v>
      </c>
      <c r="I34" s="33">
        <v>4.04</v>
      </c>
      <c r="J34" s="34">
        <v>2.4500000000000002</v>
      </c>
      <c r="K34" s="22"/>
      <c r="L34" s="22"/>
      <c r="M34" s="22"/>
      <c r="N34" s="22"/>
      <c r="O34" s="22"/>
      <c r="P34" s="22"/>
    </row>
    <row r="35" spans="1:16" ht="39" customHeight="1" x14ac:dyDescent="0.15">
      <c r="A35" s="22"/>
      <c r="B35" s="35"/>
      <c r="C35" s="1145" t="s">
        <v>533</v>
      </c>
      <c r="D35" s="1146"/>
      <c r="E35" s="1147"/>
      <c r="F35" s="36">
        <v>3.84</v>
      </c>
      <c r="G35" s="37">
        <v>3.53</v>
      </c>
      <c r="H35" s="37">
        <v>2.09</v>
      </c>
      <c r="I35" s="37">
        <v>2.4</v>
      </c>
      <c r="J35" s="38">
        <v>2.23</v>
      </c>
      <c r="K35" s="22"/>
      <c r="L35" s="22"/>
      <c r="M35" s="22"/>
      <c r="N35" s="22"/>
      <c r="O35" s="22"/>
      <c r="P35" s="22"/>
    </row>
    <row r="36" spans="1:16" ht="39" customHeight="1" x14ac:dyDescent="0.15">
      <c r="A36" s="22"/>
      <c r="B36" s="35"/>
      <c r="C36" s="1145" t="s">
        <v>534</v>
      </c>
      <c r="D36" s="1146"/>
      <c r="E36" s="1147"/>
      <c r="F36" s="36">
        <v>1.73</v>
      </c>
      <c r="G36" s="37">
        <v>2.0299999999999998</v>
      </c>
      <c r="H36" s="37">
        <v>2.19</v>
      </c>
      <c r="I36" s="37">
        <v>2.15</v>
      </c>
      <c r="J36" s="38">
        <v>2.0699999999999998</v>
      </c>
      <c r="K36" s="22"/>
      <c r="L36" s="22"/>
      <c r="M36" s="22"/>
      <c r="N36" s="22"/>
      <c r="O36" s="22"/>
      <c r="P36" s="22"/>
    </row>
    <row r="37" spans="1:16" ht="39" customHeight="1" x14ac:dyDescent="0.15">
      <c r="A37" s="22"/>
      <c r="B37" s="35"/>
      <c r="C37" s="1145" t="s">
        <v>535</v>
      </c>
      <c r="D37" s="1146"/>
      <c r="E37" s="1147"/>
      <c r="F37" s="36">
        <v>1.89</v>
      </c>
      <c r="G37" s="37">
        <v>1.97</v>
      </c>
      <c r="H37" s="37">
        <v>2.08</v>
      </c>
      <c r="I37" s="37">
        <v>1.89</v>
      </c>
      <c r="J37" s="38">
        <v>1.77</v>
      </c>
      <c r="K37" s="22"/>
      <c r="L37" s="22"/>
      <c r="M37" s="22"/>
      <c r="N37" s="22"/>
      <c r="O37" s="22"/>
      <c r="P37" s="22"/>
    </row>
    <row r="38" spans="1:16" ht="39" customHeight="1" x14ac:dyDescent="0.15">
      <c r="A38" s="22"/>
      <c r="B38" s="35"/>
      <c r="C38" s="1145" t="s">
        <v>536</v>
      </c>
      <c r="D38" s="1146"/>
      <c r="E38" s="1147"/>
      <c r="F38" s="36">
        <v>1.06</v>
      </c>
      <c r="G38" s="37">
        <v>1.1000000000000001</v>
      </c>
      <c r="H38" s="37">
        <v>1.28</v>
      </c>
      <c r="I38" s="37">
        <v>1.62</v>
      </c>
      <c r="J38" s="38">
        <v>1.7</v>
      </c>
      <c r="K38" s="22"/>
      <c r="L38" s="22"/>
      <c r="M38" s="22"/>
      <c r="N38" s="22"/>
      <c r="O38" s="22"/>
      <c r="P38" s="22"/>
    </row>
    <row r="39" spans="1:16" ht="39" customHeight="1" x14ac:dyDescent="0.15">
      <c r="A39" s="22"/>
      <c r="B39" s="35"/>
      <c r="C39" s="1145" t="s">
        <v>537</v>
      </c>
      <c r="D39" s="1146"/>
      <c r="E39" s="1147"/>
      <c r="F39" s="36">
        <v>0.16</v>
      </c>
      <c r="G39" s="37">
        <v>0.3</v>
      </c>
      <c r="H39" s="37">
        <v>0.25</v>
      </c>
      <c r="I39" s="37">
        <v>0.48</v>
      </c>
      <c r="J39" s="38">
        <v>0.7</v>
      </c>
      <c r="K39" s="22"/>
      <c r="L39" s="22"/>
      <c r="M39" s="22"/>
      <c r="N39" s="22"/>
      <c r="O39" s="22"/>
      <c r="P39" s="22"/>
    </row>
    <row r="40" spans="1:16" ht="39" customHeight="1" x14ac:dyDescent="0.15">
      <c r="A40" s="22"/>
      <c r="B40" s="35"/>
      <c r="C40" s="1145" t="s">
        <v>538</v>
      </c>
      <c r="D40" s="1146"/>
      <c r="E40" s="1147"/>
      <c r="F40" s="36">
        <v>0.04</v>
      </c>
      <c r="G40" s="37">
        <v>7.0000000000000007E-2</v>
      </c>
      <c r="H40" s="37">
        <v>0.16</v>
      </c>
      <c r="I40" s="37">
        <v>0.24</v>
      </c>
      <c r="J40" s="38">
        <v>0.34</v>
      </c>
      <c r="K40" s="22"/>
      <c r="L40" s="22"/>
      <c r="M40" s="22"/>
      <c r="N40" s="22"/>
      <c r="O40" s="22"/>
      <c r="P40" s="22"/>
    </row>
    <row r="41" spans="1:16" ht="39" customHeight="1" x14ac:dyDescent="0.15">
      <c r="A41" s="22"/>
      <c r="B41" s="35"/>
      <c r="C41" s="1145" t="s">
        <v>539</v>
      </c>
      <c r="D41" s="1146"/>
      <c r="E41" s="1147"/>
      <c r="F41" s="36">
        <v>0.15</v>
      </c>
      <c r="G41" s="37">
        <v>0.16</v>
      </c>
      <c r="H41" s="37">
        <v>0.2</v>
      </c>
      <c r="I41" s="37">
        <v>0.19</v>
      </c>
      <c r="J41" s="38">
        <v>0.21</v>
      </c>
      <c r="K41" s="22"/>
      <c r="L41" s="22"/>
      <c r="M41" s="22"/>
      <c r="N41" s="22"/>
      <c r="O41" s="22"/>
      <c r="P41" s="22"/>
    </row>
    <row r="42" spans="1:16" ht="39" customHeight="1" x14ac:dyDescent="0.15">
      <c r="A42" s="22"/>
      <c r="B42" s="39"/>
      <c r="C42" s="1145" t="s">
        <v>540</v>
      </c>
      <c r="D42" s="1146"/>
      <c r="E42" s="1147"/>
      <c r="F42" s="36" t="s">
        <v>541</v>
      </c>
      <c r="G42" s="37" t="s">
        <v>542</v>
      </c>
      <c r="H42" s="37" t="s">
        <v>500</v>
      </c>
      <c r="I42" s="37" t="s">
        <v>500</v>
      </c>
      <c r="J42" s="38" t="s">
        <v>500</v>
      </c>
      <c r="K42" s="22"/>
      <c r="L42" s="22"/>
      <c r="M42" s="22"/>
      <c r="N42" s="22"/>
      <c r="O42" s="22"/>
      <c r="P42" s="22"/>
    </row>
    <row r="43" spans="1:16" ht="39" customHeight="1" thickBot="1" x14ac:dyDescent="0.2">
      <c r="A43" s="22"/>
      <c r="B43" s="40"/>
      <c r="C43" s="1148" t="s">
        <v>543</v>
      </c>
      <c r="D43" s="1149"/>
      <c r="E43" s="1150"/>
      <c r="F43" s="41">
        <v>0</v>
      </c>
      <c r="G43" s="42">
        <v>0</v>
      </c>
      <c r="H43" s="42">
        <v>0.14000000000000001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14693</v>
      </c>
      <c r="L45" s="60">
        <v>14677</v>
      </c>
      <c r="M45" s="60">
        <v>15299</v>
      </c>
      <c r="N45" s="60">
        <v>15264</v>
      </c>
      <c r="O45" s="61">
        <v>15177</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500</v>
      </c>
      <c r="L46" s="64" t="s">
        <v>500</v>
      </c>
      <c r="M46" s="64" t="s">
        <v>500</v>
      </c>
      <c r="N46" s="64" t="s">
        <v>500</v>
      </c>
      <c r="O46" s="65" t="s">
        <v>500</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500</v>
      </c>
      <c r="L47" s="64" t="s">
        <v>500</v>
      </c>
      <c r="M47" s="64" t="s">
        <v>500</v>
      </c>
      <c r="N47" s="64" t="s">
        <v>500</v>
      </c>
      <c r="O47" s="65" t="s">
        <v>500</v>
      </c>
      <c r="P47" s="48"/>
      <c r="Q47" s="48"/>
      <c r="R47" s="48"/>
      <c r="S47" s="48"/>
      <c r="T47" s="48"/>
      <c r="U47" s="48"/>
    </row>
    <row r="48" spans="1:21" ht="30.75" customHeight="1" x14ac:dyDescent="0.15">
      <c r="A48" s="48"/>
      <c r="B48" s="1163"/>
      <c r="C48" s="1164"/>
      <c r="D48" s="62"/>
      <c r="E48" s="1155" t="s">
        <v>14</v>
      </c>
      <c r="F48" s="1155"/>
      <c r="G48" s="1155"/>
      <c r="H48" s="1155"/>
      <c r="I48" s="1155"/>
      <c r="J48" s="1156"/>
      <c r="K48" s="63">
        <v>2499</v>
      </c>
      <c r="L48" s="64">
        <v>2878</v>
      </c>
      <c r="M48" s="64">
        <v>2302</v>
      </c>
      <c r="N48" s="64">
        <v>2298</v>
      </c>
      <c r="O48" s="65">
        <v>2213</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500</v>
      </c>
      <c r="L49" s="64" t="s">
        <v>500</v>
      </c>
      <c r="M49" s="64" t="s">
        <v>500</v>
      </c>
      <c r="N49" s="64" t="s">
        <v>500</v>
      </c>
      <c r="O49" s="65" t="s">
        <v>500</v>
      </c>
      <c r="P49" s="48"/>
      <c r="Q49" s="48"/>
      <c r="R49" s="48"/>
      <c r="S49" s="48"/>
      <c r="T49" s="48"/>
      <c r="U49" s="48"/>
    </row>
    <row r="50" spans="1:21" ht="30.75" customHeight="1" x14ac:dyDescent="0.15">
      <c r="A50" s="48"/>
      <c r="B50" s="1163"/>
      <c r="C50" s="1164"/>
      <c r="D50" s="62"/>
      <c r="E50" s="1155" t="s">
        <v>16</v>
      </c>
      <c r="F50" s="1155"/>
      <c r="G50" s="1155"/>
      <c r="H50" s="1155"/>
      <c r="I50" s="1155"/>
      <c r="J50" s="1156"/>
      <c r="K50" s="63">
        <v>1129</v>
      </c>
      <c r="L50" s="64">
        <v>1129</v>
      </c>
      <c r="M50" s="64">
        <v>1129</v>
      </c>
      <c r="N50" s="64">
        <v>1130</v>
      </c>
      <c r="O50" s="65">
        <v>1130</v>
      </c>
      <c r="P50" s="48"/>
      <c r="Q50" s="48"/>
      <c r="R50" s="48"/>
      <c r="S50" s="48"/>
      <c r="T50" s="48"/>
      <c r="U50" s="48"/>
    </row>
    <row r="51" spans="1:21" ht="30.75" customHeight="1" x14ac:dyDescent="0.15">
      <c r="A51" s="48"/>
      <c r="B51" s="1165"/>
      <c r="C51" s="1166"/>
      <c r="D51" s="66"/>
      <c r="E51" s="1155" t="s">
        <v>17</v>
      </c>
      <c r="F51" s="1155"/>
      <c r="G51" s="1155"/>
      <c r="H51" s="1155"/>
      <c r="I51" s="1155"/>
      <c r="J51" s="1156"/>
      <c r="K51" s="63">
        <v>11</v>
      </c>
      <c r="L51" s="64">
        <v>12</v>
      </c>
      <c r="M51" s="64">
        <v>7</v>
      </c>
      <c r="N51" s="64">
        <v>7</v>
      </c>
      <c r="O51" s="65">
        <v>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12276</v>
      </c>
      <c r="L52" s="64">
        <v>12506</v>
      </c>
      <c r="M52" s="64">
        <v>12548</v>
      </c>
      <c r="N52" s="64">
        <v>12623</v>
      </c>
      <c r="O52" s="65">
        <v>13144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6056</v>
      </c>
      <c r="L53" s="69">
        <v>6190</v>
      </c>
      <c r="M53" s="69">
        <v>6189</v>
      </c>
      <c r="N53" s="69">
        <v>6076</v>
      </c>
      <c r="O53" s="70">
        <v>5379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2016-04-19T03:08:12Z</cp:lastPrinted>
  <dcterms:created xsi:type="dcterms:W3CDTF">2016-02-15T02:00:48Z</dcterms:created>
  <dcterms:modified xsi:type="dcterms:W3CDTF">2016-05-02T08:37:25Z</dcterms:modified>
  <cp:category/>
</cp:coreProperties>
</file>