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【調査物】R04年度\5総務\050130_【0201〆】公営企業に係る経営比較分析表（R3年度決算）の分析等について（依頼）\【回答】\"/>
    </mc:Choice>
  </mc:AlternateContent>
  <workbookProtection workbookAlgorithmName="SHA-512" workbookHashValue="DnmoaS7UHwfPqeXLI9/7tlO3aTrvZ4Ja/e1+NB6Txf8kVJ+cS+Fwl6iG5CVb+vEppF8xJr0qvJN5BuoqgTe94w==" workbookSaltValue="2APIZEZuGhcB0+SVQu7x8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<sst xmlns="http://schemas.openxmlformats.org/spreadsheetml/2006/main" count="228" uniqueCount="115">
  <si>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</si>
  <si>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</si>
  <si>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</si>
  <si>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</si>
  <si>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</si>
  <si>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</si>
  <si>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</si>
  <si>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</si>
  <si>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</si>
  <si>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</si>
  <si>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</si>
  <si>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</si>
  <si>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</si>
  <si>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</si>
  <si>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</si>
  <si>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</si>
  <si>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</si>
  <si>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</si>
  <si>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</si>
  <si>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</si>
  <si>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</si>
  <si>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</si>
  <si>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</si>
  <si>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</si>
  <si>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</si>
  <si>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</si>
  <si>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</si>
  <si>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</si>
  <si>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</si>
  <si>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</si>
  <si>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</si>
  <si>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</si>
  <si>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</si>
  <si>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</si>
  <si>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</si>
  <si>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</si>
  <si>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</si>
  <si>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</si>
  <si>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</si>
  <si>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</si>
  <si>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</si>
  <si>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</si>
  <si>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</si>
  <si>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</si>
  <si>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</si>
  <si>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</si>
  <si>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</si>
  <si>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</si>
  <si>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</si>
  <si>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</si>
  <si>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</si>
  <si>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</si>
  <si>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</si>
  <si>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</si>
  <si>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</si>
  <si>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</si>
  <si>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</si>
  <si>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</si>
  <si>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</si>
  <si>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</si>
  <si>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</si>
  <si>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</si>
  <si>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</si>
  <si>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</si>
  <si>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</si>
  <si>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</si>
  <si>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</si>
  <si>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</si>
  <si>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</si>
  <si>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</si>
  <si>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</si>
  <si>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</si>
  <si>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</si>
  <si>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</si>
  <si>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</si>
  <si>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</si>
  <si>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</si>
  <si>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</si>
  <si>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</si>
  <si>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</si>
  <si>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</si>
  <si>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</si>
  <si>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</si>
  <si>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</si>
  <si>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</si>
  <si>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</si>
  <si>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</si>
  <si>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</si>
  <si>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</si>
  <si>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</si>
  <si>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</si>
  <si>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</si>
  <si>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</si>
  <si>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広島県　大崎上島町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</si>
  <si>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</si>
  <si>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</si>
  <si>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</si>
  <si>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</si>
  <si>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</si>
  <si>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</si>
  <si>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</si>
  <si>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</si>
  <si>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</si>
  <si>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</si>
  <si>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</si>
  <si>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</si>
  <si>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</si>
  <si>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</si>
  <si>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</si>
  <si>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</si>
  <si>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</si>
  <si>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</si>
  <si>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法定耐用年数を超えた管路が多数あるが、管路更新は進んでいない。管種や経年を基に優先順位をつけ、計画的に管路更新を進める必要がある。</t>
    <rPh sb="1" eb="3">
      <t>ホウテイ</t>
    </rPh>
    <rPh sb="11" eb="13">
      <t>カンロ</t>
    </rPh>
    <rPh sb="32" eb="34">
      <t>カンシュ</t>
    </rPh>
    <rPh sb="35" eb="37">
      <t>ケイネン</t>
    </rPh>
    <rPh sb="38" eb="39">
      <t>モト</t>
    </rPh>
    <rPh sb="52" eb="54">
      <t>カンロ</t>
    </rPh>
    <rPh sb="54" eb="56">
      <t>コウシン</t>
    </rPh>
    <phoneticPr fontId="4"/>
  </si>
  <si>
    <t>　今年度経常収支比率が約99％に、また料金回収率が約83％低下したのは、新型コロナウイルスの影響による、使用水量の減少や、水道担当職員が3名から4名に増加した等により、給水原価が上昇したことが主な要因であり、一般会計からの繰入金を費用の財源としている状況である。
　企業債残高対給水収益比率は類似団体に比べ低くなっているが、要因は施設整備にあたり国庫補助金を活用し、企業債の発行額を抑えてきたためである。
　有収率は減少傾向にあったが、老朽管の漏水調査を行い、修繕を行ったため向上した。</t>
    <rPh sb="1" eb="4">
      <t>コンネンド</t>
    </rPh>
    <rPh sb="29" eb="31">
      <t>テイカ</t>
    </rPh>
    <rPh sb="36" eb="38">
      <t>シンガタ</t>
    </rPh>
    <rPh sb="46" eb="48">
      <t>エイキョウ</t>
    </rPh>
    <rPh sb="52" eb="54">
      <t>シヨウ</t>
    </rPh>
    <rPh sb="54" eb="56">
      <t>スイリョウ</t>
    </rPh>
    <rPh sb="57" eb="59">
      <t>ゲンショウ</t>
    </rPh>
    <rPh sb="61" eb="63">
      <t>スイドウ</t>
    </rPh>
    <rPh sb="63" eb="65">
      <t>タントウ</t>
    </rPh>
    <rPh sb="65" eb="67">
      <t>ショクイン</t>
    </rPh>
    <rPh sb="69" eb="70">
      <t>メイ</t>
    </rPh>
    <rPh sb="73" eb="74">
      <t>メイ</t>
    </rPh>
    <rPh sb="75" eb="77">
      <t>ゾウカ</t>
    </rPh>
    <rPh sb="79" eb="80">
      <t>ナド</t>
    </rPh>
    <rPh sb="89" eb="91">
      <t>ジョウショウ</t>
    </rPh>
    <rPh sb="204" eb="207">
      <t>ユウシュウリツ</t>
    </rPh>
    <rPh sb="208" eb="210">
      <t>ゲンショウ</t>
    </rPh>
    <rPh sb="210" eb="212">
      <t>ケイコウ</t>
    </rPh>
    <rPh sb="218" eb="220">
      <t>ロウキュウ</t>
    </rPh>
    <rPh sb="220" eb="221">
      <t>カン</t>
    </rPh>
    <rPh sb="222" eb="224">
      <t>ロウスイ</t>
    </rPh>
    <rPh sb="224" eb="226">
      <t>チョウサ</t>
    </rPh>
    <rPh sb="227" eb="228">
      <t>オコナ</t>
    </rPh>
    <rPh sb="230" eb="232">
      <t>シュウゼン</t>
    </rPh>
    <rPh sb="233" eb="234">
      <t>オコナ</t>
    </rPh>
    <rPh sb="238" eb="240">
      <t>コウジョウ</t>
    </rPh>
    <phoneticPr fontId="4"/>
  </si>
  <si>
    <t>　経営戦略を策定済みであり、中長期的な経営状況を把握し、経営健全化を図っていく。※令和４年４月１日に料金を改定済み。
　有収率の向上に向けた管路の漏水調査を実施中で、その結果を基に計画的な管路更新を進める予定である。</t>
    <rPh sb="73" eb="75">
      <t>ロウスイ</t>
    </rPh>
    <rPh sb="78" eb="81">
      <t>ジッシチュウ</t>
    </rPh>
    <rPh sb="85" eb="87">
      <t>ケッカ</t>
    </rPh>
    <rPh sb="88" eb="89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</si>
</sst>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0.12</c:v>
                </c:pt>
                <c:pt idx="1">
                  <c:v>0.12</c:v>
                </c:pt>
                <c:pt idx="2">
                  <c:v>0.62</c:v>
                </c:pt>
                <c:pt idx="3">
                  <c:v>0.03</c:v>
                </c:pt>
                <c:pt idx="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19-4AC4-B260-EAE1C7FF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29616"/>
        <c:axId val="22602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0.52</c:v>
                </c:pt>
                <c:pt idx="2">
                  <c:v>0.47</c:v>
                </c:pt>
                <c:pt idx="3">
                  <c:v>0.4</c:v>
                </c:pt>
                <c:pt idx="4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19-4AC4-B260-EAE1C7FF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29616"/>
        <c:axId val="226028832"/>
      </c:lineChart>
      <c:dateAx>
        <c:axId val="2260296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6028832"/>
        <c:crosses val="autoZero"/>
        <c:auto val="1"/>
        <c:lblOffset val="100"/>
        <c:baseTimeUnit val="years"/>
      </c:dateAx>
      <c:valAx>
        <c:axId val="22602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02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69.900000000000006</c:v>
                </c:pt>
                <c:pt idx="1">
                  <c:v>68</c:v>
                </c:pt>
                <c:pt idx="2">
                  <c:v>71.290000000000006</c:v>
                </c:pt>
                <c:pt idx="3">
                  <c:v>68.790000000000006</c:v>
                </c:pt>
                <c:pt idx="4">
                  <c:v>60.7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90-4BA5-B54A-B7D9CD143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44960"/>
        <c:axId val="25542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50.29</c:v>
                </c:pt>
                <c:pt idx="2">
                  <c:v>49.64</c:v>
                </c:pt>
                <c:pt idx="3">
                  <c:v>49.38</c:v>
                </c:pt>
                <c:pt idx="4">
                  <c:v>50.09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90-4BA5-B54A-B7D9CD143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44960"/>
        <c:axId val="255421824"/>
      </c:lineChart>
      <c:dateAx>
        <c:axId val="25534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5421824"/>
        <c:crosses val="autoZero"/>
        <c:auto val="1"/>
        <c:lblOffset val="100"/>
        <c:baseTimeUnit val="years"/>
      </c:dateAx>
      <c:valAx>
        <c:axId val="25542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34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85.5</c:v>
                </c:pt>
                <c:pt idx="1">
                  <c:v>84.19</c:v>
                </c:pt>
                <c:pt idx="2">
                  <c:v>83.41</c:v>
                </c:pt>
                <c:pt idx="3">
                  <c:v>85.71</c:v>
                </c:pt>
                <c:pt idx="4">
                  <c:v>89.75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7F-408E-BE29-3EA99CD78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23000"/>
        <c:axId val="25542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78.650000000000006</c:v>
                </c:pt>
                <c:pt idx="1">
                  <c:v>77.73</c:v>
                </c:pt>
                <c:pt idx="2">
                  <c:v>78.09</c:v>
                </c:pt>
                <c:pt idx="3">
                  <c:v>78.010000000000005</c:v>
                </c:pt>
                <c:pt idx="4">
                  <c:v>77.599999999999994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7F-408E-BE29-3EA99CD78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423000"/>
        <c:axId val="255423392"/>
      </c:lineChart>
      <c:dateAx>
        <c:axId val="255423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5423392"/>
        <c:crosses val="autoZero"/>
        <c:auto val="1"/>
        <c:lblOffset val="100"/>
        <c:baseTimeUnit val="years"/>
      </c:dateAx>
      <c:valAx>
        <c:axId val="25542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423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99.16</c:v>
                </c:pt>
                <c:pt idx="1">
                  <c:v>100.98</c:v>
                </c:pt>
                <c:pt idx="2">
                  <c:v>105.03</c:v>
                </c:pt>
                <c:pt idx="3">
                  <c:v>105.05</c:v>
                </c:pt>
                <c:pt idx="4">
                  <c:v>98.8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5-47EE-AA6B-20E9A2341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20448"/>
        <c:axId val="223520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104.47</c:v>
                </c:pt>
                <c:pt idx="1">
                  <c:v>103.81</c:v>
                </c:pt>
                <c:pt idx="2">
                  <c:v>104.35</c:v>
                </c:pt>
                <c:pt idx="3">
                  <c:v>105.34</c:v>
                </c:pt>
                <c:pt idx="4">
                  <c:v>105.77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85-47EE-AA6B-20E9A2341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20448"/>
        <c:axId val="223520840"/>
      </c:lineChart>
      <c:dateAx>
        <c:axId val="2235204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3520840"/>
        <c:crosses val="autoZero"/>
        <c:auto val="1"/>
        <c:lblOffset val="100"/>
        <c:baseTimeUnit val="years"/>
      </c:dateAx>
      <c:valAx>
        <c:axId val="223520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52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42.76</c:v>
                </c:pt>
                <c:pt idx="1">
                  <c:v>44.75</c:v>
                </c:pt>
                <c:pt idx="2">
                  <c:v>46.42</c:v>
                </c:pt>
                <c:pt idx="3">
                  <c:v>48.43</c:v>
                </c:pt>
                <c:pt idx="4">
                  <c:v>49.54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EA-4981-ACFF-B17BCB87C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3832"/>
        <c:axId val="25429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45.14</c:v>
                </c:pt>
                <c:pt idx="1">
                  <c:v>45.85</c:v>
                </c:pt>
                <c:pt idx="2">
                  <c:v>47.31</c:v>
                </c:pt>
                <c:pt idx="3">
                  <c:v>47.5</c:v>
                </c:pt>
                <c:pt idx="4">
                  <c:v>48.41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EA-4981-ACFF-B17BCB87C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293832"/>
        <c:axId val="254294224"/>
      </c:lineChart>
      <c:dateAx>
        <c:axId val="254293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4294224"/>
        <c:crosses val="autoZero"/>
        <c:auto val="1"/>
        <c:lblOffset val="100"/>
        <c:baseTimeUnit val="years"/>
      </c:dateAx>
      <c:valAx>
        <c:axId val="25429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293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19.27</c:v>
                </c:pt>
                <c:pt idx="1">
                  <c:v>19.27</c:v>
                </c:pt>
                <c:pt idx="2">
                  <c:v>24.95</c:v>
                </c:pt>
                <c:pt idx="3">
                  <c:v>24.95</c:v>
                </c:pt>
                <c:pt idx="4">
                  <c:v>24.97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FB-4AC7-AF32-05088AB3A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5400"/>
        <c:axId val="25429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13.58</c:v>
                </c:pt>
                <c:pt idx="1">
                  <c:v>14.13</c:v>
                </c:pt>
                <c:pt idx="2">
                  <c:v>16.77</c:v>
                </c:pt>
                <c:pt idx="3">
                  <c:v>17.399999999999999</c:v>
                </c:pt>
                <c:pt idx="4">
                  <c:v>18.64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FB-4AC7-AF32-05088AB3A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295400"/>
        <c:axId val="254295792"/>
      </c:lineChart>
      <c:dateAx>
        <c:axId val="254295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4295792"/>
        <c:crosses val="autoZero"/>
        <c:auto val="1"/>
        <c:lblOffset val="100"/>
        <c:baseTimeUnit val="years"/>
      </c:dateAx>
      <c:valAx>
        <c:axId val="25429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295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7.21</c:v>
                </c:pt>
                <c:pt idx="1">
                  <c:v>3.4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AB-45AC-AE7F-635D017A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43000"/>
        <c:axId val="25534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16.399999999999999</c:v>
                </c:pt>
                <c:pt idx="1">
                  <c:v>25.66</c:v>
                </c:pt>
                <c:pt idx="2">
                  <c:v>21.69</c:v>
                </c:pt>
                <c:pt idx="3">
                  <c:v>24.04</c:v>
                </c:pt>
                <c:pt idx="4">
                  <c:v>28.03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AB-45AC-AE7F-635D017A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43000"/>
        <c:axId val="255343392"/>
      </c:lineChart>
      <c:dateAx>
        <c:axId val="255343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5343392"/>
        <c:crosses val="autoZero"/>
        <c:auto val="1"/>
        <c:lblOffset val="100"/>
        <c:baseTimeUnit val="years"/>
      </c:dateAx>
      <c:valAx>
        <c:axId val="255343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343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89.1</c:v>
                </c:pt>
                <c:pt idx="1">
                  <c:v>107.64</c:v>
                </c:pt>
                <c:pt idx="2">
                  <c:v>111.6</c:v>
                </c:pt>
                <c:pt idx="3">
                  <c:v>125.43</c:v>
                </c:pt>
                <c:pt idx="4">
                  <c:v>121.65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BE-4214-B44C-D87AC0FFD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46528"/>
        <c:axId val="255395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293.23</c:v>
                </c:pt>
                <c:pt idx="1">
                  <c:v>300.14</c:v>
                </c:pt>
                <c:pt idx="2">
                  <c:v>301.04000000000002</c:v>
                </c:pt>
                <c:pt idx="3">
                  <c:v>305.08</c:v>
                </c:pt>
                <c:pt idx="4">
                  <c:v>305.33999999999997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BE-4214-B44C-D87AC0FFD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46528"/>
        <c:axId val="255395736"/>
      </c:lineChart>
      <c:dateAx>
        <c:axId val="255346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5395736"/>
        <c:crosses val="autoZero"/>
        <c:auto val="1"/>
        <c:lblOffset val="100"/>
        <c:baseTimeUnit val="years"/>
      </c:dateAx>
      <c:valAx>
        <c:axId val="255395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34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328.55</c:v>
                </c:pt>
                <c:pt idx="1">
                  <c:v>340.03</c:v>
                </c:pt>
                <c:pt idx="2">
                  <c:v>325.18</c:v>
                </c:pt>
                <c:pt idx="3">
                  <c:v>339.53</c:v>
                </c:pt>
                <c:pt idx="4">
                  <c:v>356.86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14-4961-942E-BE75F231A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96912"/>
        <c:axId val="255397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542.29999999999995</c:v>
                </c:pt>
                <c:pt idx="1">
                  <c:v>566.65</c:v>
                </c:pt>
                <c:pt idx="2">
                  <c:v>551.62</c:v>
                </c:pt>
                <c:pt idx="3">
                  <c:v>585.59</c:v>
                </c:pt>
                <c:pt idx="4">
                  <c:v>561.34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14-4961-942E-BE75F231A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96912"/>
        <c:axId val="255397304"/>
      </c:lineChart>
      <c:dateAx>
        <c:axId val="2553969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5397304"/>
        <c:crosses val="autoZero"/>
        <c:auto val="1"/>
        <c:lblOffset val="100"/>
        <c:baseTimeUnit val="years"/>
      </c:dateAx>
      <c:valAx>
        <c:axId val="255397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39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90.21</c:v>
                </c:pt>
                <c:pt idx="1">
                  <c:v>88.06</c:v>
                </c:pt>
                <c:pt idx="2">
                  <c:v>93.48</c:v>
                </c:pt>
                <c:pt idx="3">
                  <c:v>85.59</c:v>
                </c:pt>
                <c:pt idx="4">
                  <c:v>83.43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BB-4A1C-A231-D34E2DC55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98480"/>
        <c:axId val="255398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87.51</c:v>
                </c:pt>
                <c:pt idx="1">
                  <c:v>84.77</c:v>
                </c:pt>
                <c:pt idx="2">
                  <c:v>87.11</c:v>
                </c:pt>
                <c:pt idx="3">
                  <c:v>82.78</c:v>
                </c:pt>
                <c:pt idx="4">
                  <c:v>84.82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BB-4A1C-A231-D34E2DC55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98480"/>
        <c:axId val="255398872"/>
      </c:lineChart>
      <c:dateAx>
        <c:axId val="255398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5398872"/>
        <c:crosses val="autoZero"/>
        <c:auto val="1"/>
        <c:lblOffset val="100"/>
        <c:baseTimeUnit val="years"/>
      </c:dateAx>
      <c:valAx>
        <c:axId val="255398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398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251.58</c:v>
                </c:pt>
                <c:pt idx="1">
                  <c:v>259.70999999999998</c:v>
                </c:pt>
                <c:pt idx="2">
                  <c:v>244.78</c:v>
                </c:pt>
                <c:pt idx="3">
                  <c:v>250.06</c:v>
                </c:pt>
                <c:pt idx="4">
                  <c:v>279.75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77-4646-9561-B2CBD2ED2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44568"/>
        <c:axId val="255346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218.42</c:v>
                </c:pt>
                <c:pt idx="1">
                  <c:v>227.27</c:v>
                </c:pt>
                <c:pt idx="2">
                  <c:v>223.98</c:v>
                </c:pt>
                <c:pt idx="3">
                  <c:v>225.09</c:v>
                </c:pt>
                <c:pt idx="4">
                  <c:v>224.82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77-4646-9561-B2CBD2ED2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44568"/>
        <c:axId val="255346136"/>
      </c:lineChart>
      <c:dateAx>
        <c:axId val="255344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5346136"/>
        <c:crosses val="autoZero"/>
        <c:auto val="1"/>
        <c:lblOffset val="100"/>
        <c:baseTimeUnit val="years"/>
      </c:dateAx>
      <c:valAx>
        <c:axId val="255346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344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D16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広島県　大崎上島町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A8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7153</v>
      </c>
      <c r="AM8" s="66"/>
      <c r="AN8" s="66"/>
      <c r="AO8" s="66"/>
      <c r="AP8" s="66"/>
      <c r="AQ8" s="66"/>
      <c r="AR8" s="66"/>
      <c r="AS8" s="66"/>
      <c r="AT8" s="37">
        <f>データ!$S$6</f>
        <v>43.11</v>
      </c>
      <c r="AU8" s="38"/>
      <c r="AV8" s="38"/>
      <c r="AW8" s="38"/>
      <c r="AX8" s="38"/>
      <c r="AY8" s="38"/>
      <c r="AZ8" s="38"/>
      <c r="BA8" s="38"/>
      <c r="BB8" s="55">
        <f>データ!$T$6</f>
        <v>165.92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71.760000000000005</v>
      </c>
      <c r="J10" s="38"/>
      <c r="K10" s="38"/>
      <c r="L10" s="38"/>
      <c r="M10" s="38"/>
      <c r="N10" s="38"/>
      <c r="O10" s="65"/>
      <c r="P10" s="55">
        <f>データ!$P$6</f>
        <v>99.57</v>
      </c>
      <c r="Q10" s="55"/>
      <c r="R10" s="55"/>
      <c r="S10" s="55"/>
      <c r="T10" s="55"/>
      <c r="U10" s="55"/>
      <c r="V10" s="55"/>
      <c r="W10" s="66">
        <f>データ!$Q$6</f>
        <v>3850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6951</v>
      </c>
      <c r="AM10" s="66"/>
      <c r="AN10" s="66"/>
      <c r="AO10" s="66"/>
      <c r="AP10" s="66"/>
      <c r="AQ10" s="66"/>
      <c r="AR10" s="66"/>
      <c r="AS10" s="66"/>
      <c r="AT10" s="37">
        <f>データ!$V$6</f>
        <v>14.33</v>
      </c>
      <c r="AU10" s="38"/>
      <c r="AV10" s="38"/>
      <c r="AW10" s="38"/>
      <c r="AX10" s="38"/>
      <c r="AY10" s="38"/>
      <c r="AZ10" s="38"/>
      <c r="BA10" s="38"/>
      <c r="BB10" s="55">
        <f>データ!$W$6</f>
        <v>485.07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113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114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ptHE6OrNyyBBHdMfQdsGkZo/3wQ1/8qQzkwoywq/RnySd2zhXBKS/ZlIYdYd23J6sTta7fiRG986W/qyWMSaKQ==" saltValue="a58ri2dySylMDAzWefW9z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344311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広島県　大崎上島町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71.760000000000005</v>
      </c>
      <c r="P6" s="21">
        <f t="shared" si="3"/>
        <v>99.57</v>
      </c>
      <c r="Q6" s="21">
        <f t="shared" si="3"/>
        <v>3850</v>
      </c>
      <c r="R6" s="21">
        <f t="shared" si="3"/>
        <v>7153</v>
      </c>
      <c r="S6" s="21">
        <f t="shared" si="3"/>
        <v>43.11</v>
      </c>
      <c r="T6" s="21">
        <f t="shared" si="3"/>
        <v>165.92</v>
      </c>
      <c r="U6" s="21">
        <f t="shared" si="3"/>
        <v>6951</v>
      </c>
      <c r="V6" s="21">
        <f t="shared" si="3"/>
        <v>14.33</v>
      </c>
      <c r="W6" s="21">
        <f t="shared" si="3"/>
        <v>485.07</v>
      </c>
      <c r="X6" s="22">
        <f>IF(X7="",NA(),X7)</f>
        <v>99.16</v>
      </c>
      <c r="Y6" s="22">
        <f t="shared" ref="Y6:AG6" si="4">IF(Y7="",NA(),Y7)</f>
        <v>100.98</v>
      </c>
      <c r="Z6" s="22">
        <f t="shared" si="4"/>
        <v>105.03</v>
      </c>
      <c r="AA6" s="22">
        <f t="shared" si="4"/>
        <v>105.05</v>
      </c>
      <c r="AB6" s="22">
        <f t="shared" si="4"/>
        <v>98.8</v>
      </c>
      <c r="AC6" s="22">
        <f t="shared" si="4"/>
        <v>104.47</v>
      </c>
      <c r="AD6" s="22">
        <f t="shared" si="4"/>
        <v>103.81</v>
      </c>
      <c r="AE6" s="22">
        <f t="shared" si="4"/>
        <v>104.35</v>
      </c>
      <c r="AF6" s="22">
        <f t="shared" si="4"/>
        <v>105.34</v>
      </c>
      <c r="AG6" s="22">
        <f t="shared" si="4"/>
        <v>105.77</v>
      </c>
      <c r="AH6" s="21" t="str">
        <f>IF(AH7="","",IF(AH7="-","【-】","【"&amp;SUBSTITUTE(TEXT(AH7,"#,##0.00"),"-","△")&amp;"】"))</f>
        <v>【111.39】</v>
      </c>
      <c r="AI6" s="22">
        <f>IF(AI7="",NA(),AI7)</f>
        <v>7.21</v>
      </c>
      <c r="AJ6" s="22">
        <f t="shared" ref="AJ6:AR6" si="5">IF(AJ7="",NA(),AJ7)</f>
        <v>3.4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16.399999999999999</v>
      </c>
      <c r="AO6" s="22">
        <f t="shared" si="5"/>
        <v>25.66</v>
      </c>
      <c r="AP6" s="22">
        <f t="shared" si="5"/>
        <v>21.69</v>
      </c>
      <c r="AQ6" s="22">
        <f t="shared" si="5"/>
        <v>24.04</v>
      </c>
      <c r="AR6" s="22">
        <f t="shared" si="5"/>
        <v>28.03</v>
      </c>
      <c r="AS6" s="21" t="str">
        <f>IF(AS7="","",IF(AS7="-","【-】","【"&amp;SUBSTITUTE(TEXT(AS7,"#,##0.00"),"-","△")&amp;"】"))</f>
        <v>【1.30】</v>
      </c>
      <c r="AT6" s="22">
        <f>IF(AT7="",NA(),AT7)</f>
        <v>89.1</v>
      </c>
      <c r="AU6" s="22">
        <f t="shared" ref="AU6:BC6" si="6">IF(AU7="",NA(),AU7)</f>
        <v>107.64</v>
      </c>
      <c r="AV6" s="22">
        <f t="shared" si="6"/>
        <v>111.6</v>
      </c>
      <c r="AW6" s="22">
        <f t="shared" si="6"/>
        <v>125.43</v>
      </c>
      <c r="AX6" s="22">
        <f t="shared" si="6"/>
        <v>121.65</v>
      </c>
      <c r="AY6" s="22">
        <f t="shared" si="6"/>
        <v>293.23</v>
      </c>
      <c r="AZ6" s="22">
        <f t="shared" si="6"/>
        <v>300.14</v>
      </c>
      <c r="BA6" s="22">
        <f t="shared" si="6"/>
        <v>301.04000000000002</v>
      </c>
      <c r="BB6" s="22">
        <f t="shared" si="6"/>
        <v>305.08</v>
      </c>
      <c r="BC6" s="22">
        <f t="shared" si="6"/>
        <v>305.33999999999997</v>
      </c>
      <c r="BD6" s="21" t="str">
        <f>IF(BD7="","",IF(BD7="-","【-】","【"&amp;SUBSTITUTE(TEXT(BD7,"#,##0.00"),"-","△")&amp;"】"))</f>
        <v>【261.51】</v>
      </c>
      <c r="BE6" s="22">
        <f>IF(BE7="",NA(),BE7)</f>
        <v>328.55</v>
      </c>
      <c r="BF6" s="22">
        <f t="shared" ref="BF6:BN6" si="7">IF(BF7="",NA(),BF7)</f>
        <v>340.03</v>
      </c>
      <c r="BG6" s="22">
        <f t="shared" si="7"/>
        <v>325.18</v>
      </c>
      <c r="BH6" s="22">
        <f t="shared" si="7"/>
        <v>339.53</v>
      </c>
      <c r="BI6" s="22">
        <f t="shared" si="7"/>
        <v>356.86</v>
      </c>
      <c r="BJ6" s="22">
        <f t="shared" si="7"/>
        <v>542.29999999999995</v>
      </c>
      <c r="BK6" s="22">
        <f t="shared" si="7"/>
        <v>566.65</v>
      </c>
      <c r="BL6" s="22">
        <f t="shared" si="7"/>
        <v>551.62</v>
      </c>
      <c r="BM6" s="22">
        <f t="shared" si="7"/>
        <v>585.59</v>
      </c>
      <c r="BN6" s="22">
        <f t="shared" si="7"/>
        <v>561.34</v>
      </c>
      <c r="BO6" s="21" t="str">
        <f>IF(BO7="","",IF(BO7="-","【-】","【"&amp;SUBSTITUTE(TEXT(BO7,"#,##0.00"),"-","△")&amp;"】"))</f>
        <v>【265.16】</v>
      </c>
      <c r="BP6" s="22">
        <f>IF(BP7="",NA(),BP7)</f>
        <v>90.21</v>
      </c>
      <c r="BQ6" s="22">
        <f t="shared" ref="BQ6:BY6" si="8">IF(BQ7="",NA(),BQ7)</f>
        <v>88.06</v>
      </c>
      <c r="BR6" s="22">
        <f t="shared" si="8"/>
        <v>93.48</v>
      </c>
      <c r="BS6" s="22">
        <f t="shared" si="8"/>
        <v>85.59</v>
      </c>
      <c r="BT6" s="22">
        <f t="shared" si="8"/>
        <v>83.43</v>
      </c>
      <c r="BU6" s="22">
        <f t="shared" si="8"/>
        <v>87.51</v>
      </c>
      <c r="BV6" s="22">
        <f t="shared" si="8"/>
        <v>84.77</v>
      </c>
      <c r="BW6" s="22">
        <f t="shared" si="8"/>
        <v>87.11</v>
      </c>
      <c r="BX6" s="22">
        <f t="shared" si="8"/>
        <v>82.78</v>
      </c>
      <c r="BY6" s="22">
        <f t="shared" si="8"/>
        <v>84.82</v>
      </c>
      <c r="BZ6" s="21" t="str">
        <f>IF(BZ7="","",IF(BZ7="-","【-】","【"&amp;SUBSTITUTE(TEXT(BZ7,"#,##0.00"),"-","△")&amp;"】"))</f>
        <v>【102.35】</v>
      </c>
      <c r="CA6" s="22">
        <f>IF(CA7="",NA(),CA7)</f>
        <v>251.58</v>
      </c>
      <c r="CB6" s="22">
        <f t="shared" ref="CB6:CJ6" si="9">IF(CB7="",NA(),CB7)</f>
        <v>259.70999999999998</v>
      </c>
      <c r="CC6" s="22">
        <f t="shared" si="9"/>
        <v>244.78</v>
      </c>
      <c r="CD6" s="22">
        <f t="shared" si="9"/>
        <v>250.06</v>
      </c>
      <c r="CE6" s="22">
        <f t="shared" si="9"/>
        <v>279.75</v>
      </c>
      <c r="CF6" s="22">
        <f t="shared" si="9"/>
        <v>218.42</v>
      </c>
      <c r="CG6" s="22">
        <f t="shared" si="9"/>
        <v>227.27</v>
      </c>
      <c r="CH6" s="22">
        <f t="shared" si="9"/>
        <v>223.98</v>
      </c>
      <c r="CI6" s="22">
        <f t="shared" si="9"/>
        <v>225.09</v>
      </c>
      <c r="CJ6" s="22">
        <f t="shared" si="9"/>
        <v>224.82</v>
      </c>
      <c r="CK6" s="21" t="str">
        <f>IF(CK7="","",IF(CK7="-","【-】","【"&amp;SUBSTITUTE(TEXT(CK7,"#,##0.00"),"-","△")&amp;"】"))</f>
        <v>【167.74】</v>
      </c>
      <c r="CL6" s="22">
        <f>IF(CL7="",NA(),CL7)</f>
        <v>69.900000000000006</v>
      </c>
      <c r="CM6" s="22">
        <f t="shared" ref="CM6:CU6" si="10">IF(CM7="",NA(),CM7)</f>
        <v>68</v>
      </c>
      <c r="CN6" s="22">
        <f t="shared" si="10"/>
        <v>71.290000000000006</v>
      </c>
      <c r="CO6" s="22">
        <f t="shared" si="10"/>
        <v>68.790000000000006</v>
      </c>
      <c r="CP6" s="22">
        <f t="shared" si="10"/>
        <v>60.7</v>
      </c>
      <c r="CQ6" s="22">
        <f t="shared" si="10"/>
        <v>50.24</v>
      </c>
      <c r="CR6" s="22">
        <f t="shared" si="10"/>
        <v>50.29</v>
      </c>
      <c r="CS6" s="22">
        <f t="shared" si="10"/>
        <v>49.64</v>
      </c>
      <c r="CT6" s="22">
        <f t="shared" si="10"/>
        <v>49.38</v>
      </c>
      <c r="CU6" s="22">
        <f t="shared" si="10"/>
        <v>50.09</v>
      </c>
      <c r="CV6" s="21" t="str">
        <f>IF(CV7="","",IF(CV7="-","【-】","【"&amp;SUBSTITUTE(TEXT(CV7,"#,##0.00"),"-","△")&amp;"】"))</f>
        <v>【60.29】</v>
      </c>
      <c r="CW6" s="22">
        <f>IF(CW7="",NA(),CW7)</f>
        <v>85.5</v>
      </c>
      <c r="CX6" s="22">
        <f t="shared" ref="CX6:DF6" si="11">IF(CX7="",NA(),CX7)</f>
        <v>84.19</v>
      </c>
      <c r="CY6" s="22">
        <f t="shared" si="11"/>
        <v>83.41</v>
      </c>
      <c r="CZ6" s="22">
        <f t="shared" si="11"/>
        <v>85.71</v>
      </c>
      <c r="DA6" s="22">
        <f t="shared" si="11"/>
        <v>89.75</v>
      </c>
      <c r="DB6" s="22">
        <f t="shared" si="11"/>
        <v>78.650000000000006</v>
      </c>
      <c r="DC6" s="22">
        <f t="shared" si="11"/>
        <v>77.73</v>
      </c>
      <c r="DD6" s="22">
        <f t="shared" si="11"/>
        <v>78.09</v>
      </c>
      <c r="DE6" s="22">
        <f t="shared" si="11"/>
        <v>78.010000000000005</v>
      </c>
      <c r="DF6" s="22">
        <f t="shared" si="11"/>
        <v>77.599999999999994</v>
      </c>
      <c r="DG6" s="21" t="str">
        <f>IF(DG7="","",IF(DG7="-","【-】","【"&amp;SUBSTITUTE(TEXT(DG7,"#,##0.00"),"-","△")&amp;"】"))</f>
        <v>【90.12】</v>
      </c>
      <c r="DH6" s="22">
        <f>IF(DH7="",NA(),DH7)</f>
        <v>42.76</v>
      </c>
      <c r="DI6" s="22">
        <f t="shared" ref="DI6:DQ6" si="12">IF(DI7="",NA(),DI7)</f>
        <v>44.75</v>
      </c>
      <c r="DJ6" s="22">
        <f t="shared" si="12"/>
        <v>46.42</v>
      </c>
      <c r="DK6" s="22">
        <f t="shared" si="12"/>
        <v>48.43</v>
      </c>
      <c r="DL6" s="22">
        <f t="shared" si="12"/>
        <v>49.54</v>
      </c>
      <c r="DM6" s="22">
        <f t="shared" si="12"/>
        <v>45.14</v>
      </c>
      <c r="DN6" s="22">
        <f t="shared" si="12"/>
        <v>45.85</v>
      </c>
      <c r="DO6" s="22">
        <f t="shared" si="12"/>
        <v>47.31</v>
      </c>
      <c r="DP6" s="22">
        <f t="shared" si="12"/>
        <v>47.5</v>
      </c>
      <c r="DQ6" s="22">
        <f t="shared" si="12"/>
        <v>48.41</v>
      </c>
      <c r="DR6" s="21" t="str">
        <f>IF(DR7="","",IF(DR7="-","【-】","【"&amp;SUBSTITUTE(TEXT(DR7,"#,##0.00"),"-","△")&amp;"】"))</f>
        <v>【50.88】</v>
      </c>
      <c r="DS6" s="22">
        <f>IF(DS7="",NA(),DS7)</f>
        <v>19.27</v>
      </c>
      <c r="DT6" s="22">
        <f t="shared" ref="DT6:EB6" si="13">IF(DT7="",NA(),DT7)</f>
        <v>19.27</v>
      </c>
      <c r="DU6" s="22">
        <f t="shared" si="13"/>
        <v>24.95</v>
      </c>
      <c r="DV6" s="22">
        <f t="shared" si="13"/>
        <v>24.95</v>
      </c>
      <c r="DW6" s="22">
        <f t="shared" si="13"/>
        <v>24.97</v>
      </c>
      <c r="DX6" s="22">
        <f t="shared" si="13"/>
        <v>13.58</v>
      </c>
      <c r="DY6" s="22">
        <f t="shared" si="13"/>
        <v>14.13</v>
      </c>
      <c r="DZ6" s="22">
        <f t="shared" si="13"/>
        <v>16.77</v>
      </c>
      <c r="EA6" s="22">
        <f t="shared" si="13"/>
        <v>17.399999999999999</v>
      </c>
      <c r="EB6" s="22">
        <f t="shared" si="13"/>
        <v>18.64</v>
      </c>
      <c r="EC6" s="21" t="str">
        <f>IF(EC7="","",IF(EC7="-","【-】","【"&amp;SUBSTITUTE(TEXT(EC7,"#,##0.00"),"-","△")&amp;"】"))</f>
        <v>【22.30】</v>
      </c>
      <c r="ED6" s="22">
        <f>IF(ED7="",NA(),ED7)</f>
        <v>0.12</v>
      </c>
      <c r="EE6" s="22">
        <f t="shared" ref="EE6:EM6" si="14">IF(EE7="",NA(),EE7)</f>
        <v>0.12</v>
      </c>
      <c r="EF6" s="22">
        <f t="shared" si="14"/>
        <v>0.62</v>
      </c>
      <c r="EG6" s="22">
        <f t="shared" si="14"/>
        <v>0.03</v>
      </c>
      <c r="EH6" s="22">
        <f t="shared" si="14"/>
        <v>0.1</v>
      </c>
      <c r="EI6" s="22">
        <f t="shared" si="14"/>
        <v>0.44</v>
      </c>
      <c r="EJ6" s="22">
        <f t="shared" si="14"/>
        <v>0.52</v>
      </c>
      <c r="EK6" s="22">
        <f t="shared" si="14"/>
        <v>0.47</v>
      </c>
      <c r="EL6" s="22">
        <f t="shared" si="14"/>
        <v>0.4</v>
      </c>
      <c r="EM6" s="22">
        <f t="shared" si="14"/>
        <v>0.36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344311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71.760000000000005</v>
      </c>
      <c r="P7" s="25">
        <v>99.57</v>
      </c>
      <c r="Q7" s="25">
        <v>3850</v>
      </c>
      <c r="R7" s="25">
        <v>7153</v>
      </c>
      <c r="S7" s="25">
        <v>43.11</v>
      </c>
      <c r="T7" s="25">
        <v>165.92</v>
      </c>
      <c r="U7" s="25">
        <v>6951</v>
      </c>
      <c r="V7" s="25">
        <v>14.33</v>
      </c>
      <c r="W7" s="25">
        <v>485.07</v>
      </c>
      <c r="X7" s="25">
        <v>99.16</v>
      </c>
      <c r="Y7" s="25">
        <v>100.98</v>
      </c>
      <c r="Z7" s="25">
        <v>105.03</v>
      </c>
      <c r="AA7" s="25">
        <v>105.05</v>
      </c>
      <c r="AB7" s="25">
        <v>98.8</v>
      </c>
      <c r="AC7" s="25">
        <v>104.47</v>
      </c>
      <c r="AD7" s="25">
        <v>103.81</v>
      </c>
      <c r="AE7" s="25">
        <v>104.35</v>
      </c>
      <c r="AF7" s="25">
        <v>105.34</v>
      </c>
      <c r="AG7" s="25">
        <v>105.77</v>
      </c>
      <c r="AH7" s="25">
        <v>111.39</v>
      </c>
      <c r="AI7" s="25">
        <v>7.21</v>
      </c>
      <c r="AJ7" s="25">
        <v>3.4</v>
      </c>
      <c r="AK7" s="25">
        <v>0</v>
      </c>
      <c r="AL7" s="25">
        <v>0</v>
      </c>
      <c r="AM7" s="25">
        <v>0</v>
      </c>
      <c r="AN7" s="25">
        <v>16.399999999999999</v>
      </c>
      <c r="AO7" s="25">
        <v>25.66</v>
      </c>
      <c r="AP7" s="25">
        <v>21.69</v>
      </c>
      <c r="AQ7" s="25">
        <v>24.04</v>
      </c>
      <c r="AR7" s="25">
        <v>28.03</v>
      </c>
      <c r="AS7" s="25">
        <v>1.3</v>
      </c>
      <c r="AT7" s="25">
        <v>89.1</v>
      </c>
      <c r="AU7" s="25">
        <v>107.64</v>
      </c>
      <c r="AV7" s="25">
        <v>111.6</v>
      </c>
      <c r="AW7" s="25">
        <v>125.43</v>
      </c>
      <c r="AX7" s="25">
        <v>121.65</v>
      </c>
      <c r="AY7" s="25">
        <v>293.23</v>
      </c>
      <c r="AZ7" s="25">
        <v>300.14</v>
      </c>
      <c r="BA7" s="25">
        <v>301.04000000000002</v>
      </c>
      <c r="BB7" s="25">
        <v>305.08</v>
      </c>
      <c r="BC7" s="25">
        <v>305.33999999999997</v>
      </c>
      <c r="BD7" s="25">
        <v>261.51</v>
      </c>
      <c r="BE7" s="25">
        <v>328.55</v>
      </c>
      <c r="BF7" s="25">
        <v>340.03</v>
      </c>
      <c r="BG7" s="25">
        <v>325.18</v>
      </c>
      <c r="BH7" s="25">
        <v>339.53</v>
      </c>
      <c r="BI7" s="25">
        <v>356.86</v>
      </c>
      <c r="BJ7" s="25">
        <v>542.29999999999995</v>
      </c>
      <c r="BK7" s="25">
        <v>566.65</v>
      </c>
      <c r="BL7" s="25">
        <v>551.62</v>
      </c>
      <c r="BM7" s="25">
        <v>585.59</v>
      </c>
      <c r="BN7" s="25">
        <v>561.34</v>
      </c>
      <c r="BO7" s="25">
        <v>265.16000000000003</v>
      </c>
      <c r="BP7" s="25">
        <v>90.21</v>
      </c>
      <c r="BQ7" s="25">
        <v>88.06</v>
      </c>
      <c r="BR7" s="25">
        <v>93.48</v>
      </c>
      <c r="BS7" s="25">
        <v>85.59</v>
      </c>
      <c r="BT7" s="25">
        <v>83.43</v>
      </c>
      <c r="BU7" s="25">
        <v>87.51</v>
      </c>
      <c r="BV7" s="25">
        <v>84.77</v>
      </c>
      <c r="BW7" s="25">
        <v>87.11</v>
      </c>
      <c r="BX7" s="25">
        <v>82.78</v>
      </c>
      <c r="BY7" s="25">
        <v>84.82</v>
      </c>
      <c r="BZ7" s="25">
        <v>102.35</v>
      </c>
      <c r="CA7" s="25">
        <v>251.58</v>
      </c>
      <c r="CB7" s="25">
        <v>259.70999999999998</v>
      </c>
      <c r="CC7" s="25">
        <v>244.78</v>
      </c>
      <c r="CD7" s="25">
        <v>250.06</v>
      </c>
      <c r="CE7" s="25">
        <v>279.75</v>
      </c>
      <c r="CF7" s="25">
        <v>218.42</v>
      </c>
      <c r="CG7" s="25">
        <v>227.27</v>
      </c>
      <c r="CH7" s="25">
        <v>223.98</v>
      </c>
      <c r="CI7" s="25">
        <v>225.09</v>
      </c>
      <c r="CJ7" s="25">
        <v>224.82</v>
      </c>
      <c r="CK7" s="25">
        <v>167.74</v>
      </c>
      <c r="CL7" s="25">
        <v>69.900000000000006</v>
      </c>
      <c r="CM7" s="25">
        <v>68</v>
      </c>
      <c r="CN7" s="25">
        <v>71.290000000000006</v>
      </c>
      <c r="CO7" s="25">
        <v>68.790000000000006</v>
      </c>
      <c r="CP7" s="25">
        <v>60.7</v>
      </c>
      <c r="CQ7" s="25">
        <v>50.24</v>
      </c>
      <c r="CR7" s="25">
        <v>50.29</v>
      </c>
      <c r="CS7" s="25">
        <v>49.64</v>
      </c>
      <c r="CT7" s="25">
        <v>49.38</v>
      </c>
      <c r="CU7" s="25">
        <v>50.09</v>
      </c>
      <c r="CV7" s="25">
        <v>60.29</v>
      </c>
      <c r="CW7" s="25">
        <v>85.5</v>
      </c>
      <c r="CX7" s="25">
        <v>84.19</v>
      </c>
      <c r="CY7" s="25">
        <v>83.41</v>
      </c>
      <c r="CZ7" s="25">
        <v>85.71</v>
      </c>
      <c r="DA7" s="25">
        <v>89.75</v>
      </c>
      <c r="DB7" s="25">
        <v>78.650000000000006</v>
      </c>
      <c r="DC7" s="25">
        <v>77.73</v>
      </c>
      <c r="DD7" s="25">
        <v>78.09</v>
      </c>
      <c r="DE7" s="25">
        <v>78.010000000000005</v>
      </c>
      <c r="DF7" s="25">
        <v>77.599999999999994</v>
      </c>
      <c r="DG7" s="25">
        <v>90.12</v>
      </c>
      <c r="DH7" s="25">
        <v>42.76</v>
      </c>
      <c r="DI7" s="25">
        <v>44.75</v>
      </c>
      <c r="DJ7" s="25">
        <v>46.42</v>
      </c>
      <c r="DK7" s="25">
        <v>48.43</v>
      </c>
      <c r="DL7" s="25">
        <v>49.54</v>
      </c>
      <c r="DM7" s="25">
        <v>45.14</v>
      </c>
      <c r="DN7" s="25">
        <v>45.85</v>
      </c>
      <c r="DO7" s="25">
        <v>47.31</v>
      </c>
      <c r="DP7" s="25">
        <v>47.5</v>
      </c>
      <c r="DQ7" s="25">
        <v>48.41</v>
      </c>
      <c r="DR7" s="25">
        <v>50.88</v>
      </c>
      <c r="DS7" s="25">
        <v>19.27</v>
      </c>
      <c r="DT7" s="25">
        <v>19.27</v>
      </c>
      <c r="DU7" s="25">
        <v>24.95</v>
      </c>
      <c r="DV7" s="25">
        <v>24.95</v>
      </c>
      <c r="DW7" s="25">
        <v>24.97</v>
      </c>
      <c r="DX7" s="25">
        <v>13.58</v>
      </c>
      <c r="DY7" s="25">
        <v>14.13</v>
      </c>
      <c r="DZ7" s="25">
        <v>16.77</v>
      </c>
      <c r="EA7" s="25">
        <v>17.399999999999999</v>
      </c>
      <c r="EB7" s="25">
        <v>18.64</v>
      </c>
      <c r="EC7" s="25">
        <v>22.3</v>
      </c>
      <c r="ED7" s="25">
        <v>0.12</v>
      </c>
      <c r="EE7" s="25">
        <v>0.12</v>
      </c>
      <c r="EF7" s="25">
        <v>0.62</v>
      </c>
      <c r="EG7" s="25">
        <v>0.03</v>
      </c>
      <c r="EH7" s="25">
        <v>0.1</v>
      </c>
      <c r="EI7" s="25">
        <v>0.44</v>
      </c>
      <c r="EJ7" s="25">
        <v>0.52</v>
      </c>
      <c r="EK7" s="25">
        <v>0.47</v>
      </c>
      <c r="EL7" s="25">
        <v>0.4</v>
      </c>
      <c r="EM7" s="25">
        <v>0.36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110</v>
      </c>
      <c r="F13" t="s">
        <v>109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日浦 喜晴</cp:lastModifiedBy>
  <cp:lastPrinted>2023-02-06T09:08:54Z</cp:lastPrinted>
  <dcterms:created xsi:type="dcterms:W3CDTF">2022-12-01T01:03:52Z</dcterms:created>
  <dcterms:modified xsi:type="dcterms:W3CDTF">2023-02-07T10:10:58Z</dcterms:modified>
  <cp:category/>
</cp:coreProperties>
</file>