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LEphRh5wNmZVWSFN8hW0By7SmUBkkglDcIDqlaJbDOgQfj4Y2oPd9U8aboRpmM8tBbRTxJhZBHHfDeWybBog==" workbookSaltValue="a22+vOtT2ZGno8V9RgRpLA==" workbookSpinCount="100000" lockStructure="1"/>
  <bookViews>
    <workbookView xWindow="-20" yWindow="-20" windowWidth="10250" windowHeight="7080"/>
  </bookViews>
  <sheets>
    <sheet name="法非適用_観光施設・休養宿泊施設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BV76" i="4"/>
  <c r="FJ52" i="4"/>
  <c r="IX30" i="4"/>
  <c r="IX76" i="4"/>
  <c r="ML76" i="4"/>
  <c r="BV52" i="4"/>
  <c r="FJ30" i="4"/>
  <c r="ML52" i="4"/>
  <c r="BV30" i="4"/>
  <c r="C11" i="5"/>
  <c r="D11" i="5"/>
  <c r="E11" i="5"/>
  <c r="B11" i="5"/>
  <c r="LJ76" i="4" l="1"/>
  <c r="AT52" i="4"/>
  <c r="EH30" i="4"/>
  <c r="AT76" i="4"/>
  <c r="HV76" i="4"/>
  <c r="LJ52" i="4"/>
  <c r="AT30" i="4"/>
  <c r="HV30" i="4"/>
  <c r="HV52" i="4"/>
  <c r="EH52" i="4"/>
  <c r="AF76" i="4"/>
  <c r="DT52" i="4"/>
  <c r="HH30" i="4"/>
  <c r="KV76" i="4"/>
  <c r="AF52" i="4"/>
  <c r="DT30" i="4"/>
  <c r="KV52" i="4"/>
  <c r="AF30" i="4"/>
  <c r="HH52" i="4"/>
  <c r="HH76" i="4"/>
  <c r="KH52" i="4"/>
  <c r="GT52" i="4"/>
  <c r="R30" i="4"/>
  <c r="R76" i="4"/>
  <c r="DF52" i="4"/>
  <c r="GT30" i="4"/>
  <c r="KH76" i="4"/>
  <c r="R52" i="4"/>
  <c r="DF30" i="4"/>
  <c r="GT76" i="4"/>
  <c r="EV30" i="4"/>
  <c r="IJ76" i="4"/>
  <c r="LX52" i="4"/>
  <c r="BH30" i="4"/>
  <c r="BH52" i="4"/>
  <c r="IJ52" i="4"/>
  <c r="BH76" i="4"/>
  <c r="EV52" i="4"/>
  <c r="IJ30" i="4"/>
  <c r="LX76" i="4"/>
</calcChain>
</file>

<file path=xl/sharedStrings.xml><?xml version="1.0" encoding="utf-8"?>
<sst xmlns="http://schemas.openxmlformats.org/spreadsheetml/2006/main" count="303" uniqueCount="144">
  <si>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</si>
  <si>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</si>
  <si>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</si>
  <si>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</si>
  <si>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</si>
  <si>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</si>
  <si>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</si>
  <si>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</si>
  <si>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</si>
  <si>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</si>
  <si>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</si>
  <si>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</si>
  <si>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</si>
  <si>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</si>
  <si>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</si>
  <si>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</si>
  <si>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</si>
  <si>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</si>
  <si>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</si>
  <si>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</si>
  <si>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</si>
  <si>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</si>
  <si>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</si>
  <si>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</si>
  <si>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</si>
  <si>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</si>
  <si>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</si>
  <si>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</si>
  <si>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</si>
  <si>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</si>
  <si>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</si>
  <si>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</si>
  <si>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</si>
  <si>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</si>
  <si>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</si>
  <si>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</si>
  <si>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</si>
  <si>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</si>
  <si>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</si>
  <si>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</si>
  <si>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</si>
  <si>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</si>
  <si>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</si>
  <si>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</si>
  <si>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</si>
  <si>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</si>
  <si>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</si>
  <si>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</si>
  <si>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</si>
  <si>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</si>
  <si>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</si>
  <si>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</si>
  <si>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</si>
  <si>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</si>
  <si>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</si>
  <si>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</si>
  <si>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</si>
  <si>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</si>
  <si>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</si>
  <si>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</si>
  <si>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</si>
  <si>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</si>
  <si>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</si>
  <si>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</si>
  <si>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</si>
  <si>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</si>
  <si>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</si>
  <si>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</si>
  <si>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</si>
  <si>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</si>
  <si>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</si>
  <si>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</si>
  <si>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</si>
  <si>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</si>
  <si>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</si>
  <si>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</si>
  <si>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</si>
  <si>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</si>
  <si>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</si>
  <si>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</si>
  <si>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</si>
  <si>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</si>
  <si>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</si>
  <si>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</si>
  <si>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</si>
  <si>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</si>
  <si>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</si>
  <si>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</si>
  <si>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</si>
  <si>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</si>
  <si>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</si>
  <si>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</si>
  <si>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</si>
  <si>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</si>
  <si>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</si>
  <si>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</si>
  <si>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</si>
  <si>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</si>
  <si>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</si>
  <si>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</si>
  <si>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</si>
  <si>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</si>
  <si>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当該値(N-4)</t>
    <phoneticPr fontId="5"/>
  </si>
  <si>
    <t>当該値(N-2)</t>
    <phoneticPr fontId="5"/>
  </si>
  <si>
    <t>当該値(N-1)</t>
    <phoneticPr fontId="5"/>
  </si>
  <si>
    <t>当該値(N)</t>
    <phoneticPr fontId="5"/>
  </si>
  <si>
    <t>当該値(N-3)</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</si>
  <si>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</si>
  <si>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</si>
  <si>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</si>
  <si>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</si>
  <si>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</si>
  <si>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</si>
  <si>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</si>
  <si>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</si>
  <si>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</si>
  <si>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</si>
  <si>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</si>
  <si>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</si>
  <si>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</si>
  <si>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</si>
  <si>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</si>
  <si>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</si>
  <si>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</si>
  <si>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呉市</t>
  </si>
  <si>
    <t>野呂高原ロッジ</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</si>
  <si>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</si>
  <si>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</si>
  <si>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</si>
  <si>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</si>
  <si>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</si>
  <si>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</si>
  <si>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</si>
  <si>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</si>
  <si>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</si>
  <si>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</si>
  <si>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</si>
  <si>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</si>
  <si>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</si>
  <si>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</si>
  <si>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建築から５１年が経過し，現状の施設を維持するためには多額の設備投資が不可欠な状況である。
　運営における固定費の割合も高く，老朽化した現施設を管理するために多額の経費が必要となっており，利用者の減少と併せ，収益性の減少にも繋がっている。
　今後，経営の改善だけでなく，計画的な施設の改修や設備投資について検討する必要がある。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3" eb="56">
      <t>コテイヒ</t>
    </rPh>
    <rPh sb="57" eb="59">
      <t>ワリアイ</t>
    </rPh>
    <rPh sb="60" eb="61">
      <t>タカ</t>
    </rPh>
    <rPh sb="63" eb="66">
      <t>ロウキュウカ</t>
    </rPh>
    <rPh sb="68" eb="69">
      <t>ゲン</t>
    </rPh>
    <rPh sb="69" eb="71">
      <t>シセツ</t>
    </rPh>
    <rPh sb="72" eb="74">
      <t>カンリ</t>
    </rPh>
    <rPh sb="79" eb="81">
      <t>タガク</t>
    </rPh>
    <rPh sb="82" eb="84">
      <t>ケイヒ</t>
    </rPh>
    <rPh sb="85" eb="87">
      <t>ヒツヨウ</t>
    </rPh>
    <rPh sb="94" eb="97">
      <t>リヨウシャ</t>
    </rPh>
    <rPh sb="98" eb="100">
      <t>ゲンショウ</t>
    </rPh>
    <rPh sb="101" eb="102">
      <t>アワ</t>
    </rPh>
    <rPh sb="104" eb="107">
      <t>シュウエキセイ</t>
    </rPh>
    <rPh sb="108" eb="110">
      <t>ゲンショウ</t>
    </rPh>
    <rPh sb="112" eb="113">
      <t>ツナ</t>
    </rPh>
    <rPh sb="121" eb="123">
      <t>コンゴ</t>
    </rPh>
    <rPh sb="124" eb="126">
      <t>ケイエイ</t>
    </rPh>
    <rPh sb="127" eb="129">
      <t>カイゼン</t>
    </rPh>
    <rPh sb="135" eb="138">
      <t>ケイカクテキ</t>
    </rPh>
    <rPh sb="139" eb="141">
      <t>シセツ</t>
    </rPh>
    <rPh sb="142" eb="144">
      <t>カイシュウ</t>
    </rPh>
    <rPh sb="145" eb="147">
      <t>セツビ</t>
    </rPh>
    <rPh sb="147" eb="149">
      <t>トウシ</t>
    </rPh>
    <rPh sb="153" eb="155">
      <t>ケントウ</t>
    </rPh>
    <rPh sb="157" eb="159">
      <t>ヒツヨウ</t>
    </rPh>
    <phoneticPr fontId="5"/>
  </si>
  <si>
    <t>　瀬戸内沿岸部の高原型リゾートとしての特色を持ち，年間を通じて一定規模の利用者を確保し，定員稼働率は平均値よりも高率で推移している。
　近年の利用者数減少傾向に加え，平成３０年豪雨災害による，主要登山道の通行止めなどの影響も残っており，引き続き厳しい運営状況を強いられる状況である。
　利用者確保に向けた営業面の改善だけでなく，新たな取組みが必要となっている。</t>
    <rPh sb="1" eb="4">
      <t>セトウチ</t>
    </rPh>
    <rPh sb="4" eb="6">
      <t>エンガン</t>
    </rPh>
    <rPh sb="6" eb="7">
      <t>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4" eb="46">
      <t>テイイン</t>
    </rPh>
    <rPh sb="46" eb="48">
      <t>カドウ</t>
    </rPh>
    <rPh sb="48" eb="49">
      <t>リツ</t>
    </rPh>
    <rPh sb="50" eb="52">
      <t>ヘイキン</t>
    </rPh>
    <rPh sb="52" eb="53">
      <t>チ</t>
    </rPh>
    <rPh sb="56" eb="58">
      <t>コウリツ</t>
    </rPh>
    <rPh sb="59" eb="61">
      <t>スイイ</t>
    </rPh>
    <rPh sb="68" eb="70">
      <t>キンネン</t>
    </rPh>
    <rPh sb="71" eb="73">
      <t>リヨウ</t>
    </rPh>
    <rPh sb="73" eb="74">
      <t>シャ</t>
    </rPh>
    <rPh sb="74" eb="75">
      <t>スウ</t>
    </rPh>
    <rPh sb="75" eb="77">
      <t>ゲンショウ</t>
    </rPh>
    <rPh sb="77" eb="79">
      <t>ケイコウ</t>
    </rPh>
    <rPh sb="80" eb="81">
      <t>クワ</t>
    </rPh>
    <rPh sb="83" eb="85">
      <t>ヘイセイ</t>
    </rPh>
    <rPh sb="87" eb="88">
      <t>ネン</t>
    </rPh>
    <rPh sb="88" eb="92">
      <t>ゴウウサイガイ</t>
    </rPh>
    <rPh sb="96" eb="98">
      <t>シュヨウ</t>
    </rPh>
    <rPh sb="98" eb="101">
      <t>トザンドウ</t>
    </rPh>
    <rPh sb="102" eb="104">
      <t>ツウコウ</t>
    </rPh>
    <rPh sb="104" eb="105">
      <t>ド</t>
    </rPh>
    <rPh sb="109" eb="111">
      <t>エイキョウ</t>
    </rPh>
    <rPh sb="112" eb="113">
      <t>ノコ</t>
    </rPh>
    <rPh sb="118" eb="119">
      <t>ヒ</t>
    </rPh>
    <rPh sb="120" eb="121">
      <t>ツヅ</t>
    </rPh>
    <rPh sb="122" eb="123">
      <t>キビ</t>
    </rPh>
    <rPh sb="125" eb="127">
      <t>ウンエイ</t>
    </rPh>
    <rPh sb="127" eb="129">
      <t>ジョウキョウ</t>
    </rPh>
    <rPh sb="130" eb="131">
      <t>シ</t>
    </rPh>
    <rPh sb="135" eb="137">
      <t>ジョウキョウ</t>
    </rPh>
    <rPh sb="143" eb="146">
      <t>リヨウシャ</t>
    </rPh>
    <rPh sb="146" eb="148">
      <t>カクホ</t>
    </rPh>
    <rPh sb="149" eb="150">
      <t>ム</t>
    </rPh>
    <rPh sb="152" eb="154">
      <t>エイギョウ</t>
    </rPh>
    <rPh sb="154" eb="155">
      <t>メン</t>
    </rPh>
    <rPh sb="156" eb="158">
      <t>カイゼン</t>
    </rPh>
    <rPh sb="164" eb="165">
      <t>アラ</t>
    </rPh>
    <rPh sb="167" eb="169">
      <t>トリク</t>
    </rPh>
    <rPh sb="171" eb="173">
      <t>ヒツヨウ</t>
    </rPh>
    <phoneticPr fontId="5"/>
  </si>
  <si>
    <t>　地域に定着した施設であり一定程度の利用料金収入はあるものの，施設の規模や老朽化に伴い，施設の維持のために多くの経費を要し，その不足分を一般会計からの繰り入れによって充当する状況となっている。
　平成３０年豪雨災害の影響により登山道が寸断され２ヶ月間休業を余儀なくされたことなどから，例年になく収益，利用者数は激減。そのため支出部分における固定費の割合も，例年に比べ平均値よりも高率となっている。
　災害復旧の進捗にもよるが，営業収益は減少傾向であるため，経営の改善だけでなく運営面・施設面等も抜本的な取組や見直しを図る必要がある。</t>
    <rPh sb="1" eb="3">
      <t>チイキ</t>
    </rPh>
    <rPh sb="4" eb="6">
      <t>テイチャク</t>
    </rPh>
    <rPh sb="8" eb="10">
      <t>シセツ</t>
    </rPh>
    <rPh sb="13" eb="15">
      <t>イッテイ</t>
    </rPh>
    <rPh sb="15" eb="17">
      <t>テイド</t>
    </rPh>
    <rPh sb="18" eb="20">
      <t>リヨウ</t>
    </rPh>
    <rPh sb="20" eb="22">
      <t>リョウキン</t>
    </rPh>
    <rPh sb="22" eb="24">
      <t>シュウニュウ</t>
    </rPh>
    <rPh sb="31" eb="33">
      <t>シセツ</t>
    </rPh>
    <rPh sb="34" eb="36">
      <t>キボ</t>
    </rPh>
    <rPh sb="37" eb="40">
      <t>ロウキュウカ</t>
    </rPh>
    <rPh sb="41" eb="42">
      <t>トモナ</t>
    </rPh>
    <rPh sb="44" eb="46">
      <t>シセツ</t>
    </rPh>
    <rPh sb="47" eb="49">
      <t>イジ</t>
    </rPh>
    <rPh sb="53" eb="54">
      <t>オオ</t>
    </rPh>
    <rPh sb="56" eb="58">
      <t>ケイヒ</t>
    </rPh>
    <rPh sb="59" eb="60">
      <t>ヨウ</t>
    </rPh>
    <rPh sb="64" eb="67">
      <t>フソクブン</t>
    </rPh>
    <rPh sb="68" eb="70">
      <t>イッパン</t>
    </rPh>
    <rPh sb="70" eb="72">
      <t>カイケイ</t>
    </rPh>
    <rPh sb="75" eb="76">
      <t>ク</t>
    </rPh>
    <rPh sb="77" eb="78">
      <t>イ</t>
    </rPh>
    <rPh sb="83" eb="85">
      <t>ジュウトウ</t>
    </rPh>
    <rPh sb="87" eb="89">
      <t>ジョウキョウ</t>
    </rPh>
    <rPh sb="98" eb="100">
      <t>ヘイセイ</t>
    </rPh>
    <rPh sb="102" eb="103">
      <t>ネン</t>
    </rPh>
    <rPh sb="103" eb="105">
      <t>ゴウウ</t>
    </rPh>
    <rPh sb="105" eb="107">
      <t>サイガイ</t>
    </rPh>
    <rPh sb="108" eb="110">
      <t>エイキョウ</t>
    </rPh>
    <rPh sb="113" eb="116">
      <t>トザンドウ</t>
    </rPh>
    <rPh sb="117" eb="119">
      <t>スンダン</t>
    </rPh>
    <rPh sb="123" eb="125">
      <t>ゲツカン</t>
    </rPh>
    <rPh sb="125" eb="127">
      <t>キュウギョウ</t>
    </rPh>
    <rPh sb="128" eb="130">
      <t>ヨギ</t>
    </rPh>
    <rPh sb="142" eb="144">
      <t>レイネン</t>
    </rPh>
    <rPh sb="147" eb="149">
      <t>シュウエキ</t>
    </rPh>
    <rPh sb="150" eb="152">
      <t>リヨウ</t>
    </rPh>
    <rPh sb="152" eb="153">
      <t>シャ</t>
    </rPh>
    <rPh sb="153" eb="154">
      <t>スウ</t>
    </rPh>
    <rPh sb="155" eb="157">
      <t>ゲキゲン</t>
    </rPh>
    <rPh sb="162" eb="164">
      <t>シシュツ</t>
    </rPh>
    <rPh sb="164" eb="166">
      <t>ブブン</t>
    </rPh>
    <rPh sb="170" eb="173">
      <t>コテイヒ</t>
    </rPh>
    <rPh sb="174" eb="176">
      <t>ワリアイ</t>
    </rPh>
    <rPh sb="178" eb="180">
      <t>レイネン</t>
    </rPh>
    <rPh sb="181" eb="182">
      <t>クラ</t>
    </rPh>
    <rPh sb="183" eb="185">
      <t>ヘイキン</t>
    </rPh>
    <rPh sb="185" eb="186">
      <t>チ</t>
    </rPh>
    <rPh sb="189" eb="191">
      <t>コウリツ</t>
    </rPh>
    <rPh sb="200" eb="202">
      <t>サイガイ</t>
    </rPh>
    <rPh sb="202" eb="204">
      <t>フッキュウ</t>
    </rPh>
    <rPh sb="205" eb="207">
      <t>シンチョク</t>
    </rPh>
    <rPh sb="213" eb="215">
      <t>エイギョウ</t>
    </rPh>
    <rPh sb="215" eb="217">
      <t>シュウエキ</t>
    </rPh>
    <rPh sb="218" eb="220">
      <t>ゲンショウ</t>
    </rPh>
    <rPh sb="220" eb="222">
      <t>ケイコウ</t>
    </rPh>
    <rPh sb="228" eb="230">
      <t>ケイエイ</t>
    </rPh>
    <rPh sb="231" eb="233">
      <t>カイゼン</t>
    </rPh>
    <rPh sb="238" eb="240">
      <t>ウンエイ</t>
    </rPh>
    <rPh sb="240" eb="241">
      <t>メン</t>
    </rPh>
    <rPh sb="242" eb="245">
      <t>シセツメン</t>
    </rPh>
    <rPh sb="245" eb="246">
      <t>ナド</t>
    </rPh>
    <rPh sb="247" eb="250">
      <t>バッポンテキ</t>
    </rPh>
    <rPh sb="251" eb="253">
      <t>トリクミ</t>
    </rPh>
    <rPh sb="254" eb="256">
      <t>ミナオ</t>
    </rPh>
    <rPh sb="258" eb="259">
      <t>ハカ</t>
    </rPh>
    <rPh sb="260" eb="262">
      <t>ヒツヨウ</t>
    </rPh>
    <phoneticPr fontId="5"/>
  </si>
  <si>
    <t>　地域における唯一の高原型リゾートエリアである野呂山の観光施設の中核的な施設である。
　建設から５１年が経過しているが，一定の利用者がある一方で，運営に伴う人件費等の経費負担の固定化，平成３０年豪雨災害の影響から，今後も収益性の悪化に伴い一般会計からの繰入金も増加することが予想される。
　立地条件から，大幅な利用者の増加は見込めないため，施設を維持していくために，運営方法だけでなく，観光施設の縮小等，抜本的な見直しを図り，費用の削減や収益性を高める経営改善が必要である。</t>
    <rPh sb="1" eb="3">
      <t>チイキ</t>
    </rPh>
    <rPh sb="7" eb="9">
      <t>ユイイツ</t>
    </rPh>
    <rPh sb="10" eb="12">
      <t>コウゲン</t>
    </rPh>
    <rPh sb="12" eb="13">
      <t>カタ</t>
    </rPh>
    <rPh sb="23" eb="25">
      <t>ノロ</t>
    </rPh>
    <rPh sb="25" eb="26">
      <t>サン</t>
    </rPh>
    <rPh sb="27" eb="29">
      <t>カンコウ</t>
    </rPh>
    <rPh sb="29" eb="31">
      <t>シセツ</t>
    </rPh>
    <rPh sb="32" eb="35">
      <t>チュウカクテキ</t>
    </rPh>
    <rPh sb="36" eb="38">
      <t>シセツ</t>
    </rPh>
    <rPh sb="44" eb="46">
      <t>ケンセツ</t>
    </rPh>
    <rPh sb="50" eb="51">
      <t>ネン</t>
    </rPh>
    <rPh sb="52" eb="54">
      <t>ケイカ</t>
    </rPh>
    <rPh sb="60" eb="62">
      <t>イッテイ</t>
    </rPh>
    <rPh sb="63" eb="66">
      <t>リヨウシャ</t>
    </rPh>
    <rPh sb="69" eb="71">
      <t>イッポウ</t>
    </rPh>
    <rPh sb="73" eb="75">
      <t>ウンエイ</t>
    </rPh>
    <rPh sb="76" eb="77">
      <t>トモナ</t>
    </rPh>
    <rPh sb="78" eb="82">
      <t>ジンケンヒナド</t>
    </rPh>
    <rPh sb="83" eb="85">
      <t>ケイヒ</t>
    </rPh>
    <rPh sb="85" eb="87">
      <t>フタン</t>
    </rPh>
    <rPh sb="88" eb="91">
      <t>コテイカ</t>
    </rPh>
    <rPh sb="92" eb="94">
      <t>ヘイセイ</t>
    </rPh>
    <rPh sb="96" eb="97">
      <t>ネン</t>
    </rPh>
    <rPh sb="97" eb="99">
      <t>ゴウウ</t>
    </rPh>
    <rPh sb="99" eb="101">
      <t>サイガイ</t>
    </rPh>
    <rPh sb="102" eb="104">
      <t>エイキョウ</t>
    </rPh>
    <rPh sb="107" eb="109">
      <t>コンゴ</t>
    </rPh>
    <rPh sb="110" eb="113">
      <t>シュウエキセイ</t>
    </rPh>
    <rPh sb="114" eb="116">
      <t>アッカ</t>
    </rPh>
    <rPh sb="117" eb="118">
      <t>トモナ</t>
    </rPh>
    <rPh sb="119" eb="121">
      <t>イッパン</t>
    </rPh>
    <rPh sb="121" eb="123">
      <t>カイケイ</t>
    </rPh>
    <rPh sb="126" eb="128">
      <t>クリイレ</t>
    </rPh>
    <rPh sb="128" eb="129">
      <t>キン</t>
    </rPh>
    <rPh sb="130" eb="132">
      <t>ゾウカ</t>
    </rPh>
    <rPh sb="137" eb="139">
      <t>ヨソウ</t>
    </rPh>
    <rPh sb="145" eb="147">
      <t>リッチ</t>
    </rPh>
    <rPh sb="147" eb="149">
      <t>ジョウケン</t>
    </rPh>
    <rPh sb="152" eb="154">
      <t>オオハバ</t>
    </rPh>
    <rPh sb="155" eb="158">
      <t>リヨウシャ</t>
    </rPh>
    <rPh sb="159" eb="160">
      <t>ゾウ</t>
    </rPh>
    <rPh sb="160" eb="161">
      <t>カ</t>
    </rPh>
    <rPh sb="162" eb="164">
      <t>ミコ</t>
    </rPh>
    <rPh sb="170" eb="172">
      <t>シセツ</t>
    </rPh>
    <rPh sb="173" eb="175">
      <t>イジ</t>
    </rPh>
    <rPh sb="183" eb="185">
      <t>ウンエイ</t>
    </rPh>
    <rPh sb="185" eb="187">
      <t>ホウホウ</t>
    </rPh>
    <rPh sb="193" eb="195">
      <t>カンコウ</t>
    </rPh>
    <rPh sb="195" eb="197">
      <t>シセツ</t>
    </rPh>
    <rPh sb="198" eb="200">
      <t>シュクショウ</t>
    </rPh>
    <rPh sb="200" eb="201">
      <t>ナド</t>
    </rPh>
    <rPh sb="202" eb="205">
      <t>バッポンテキ</t>
    </rPh>
    <rPh sb="206" eb="208">
      <t>ミナオ</t>
    </rPh>
    <rPh sb="210" eb="211">
      <t>ハカ</t>
    </rPh>
    <rPh sb="213" eb="215">
      <t>ヒヨウ</t>
    </rPh>
    <rPh sb="216" eb="218">
      <t>サクゲン</t>
    </rPh>
    <rPh sb="219" eb="222">
      <t>シュウエキセイ</t>
    </rPh>
    <rPh sb="223" eb="224">
      <t>タカ</t>
    </rPh>
    <rPh sb="226" eb="228">
      <t>ケイエイ</t>
    </rPh>
    <rPh sb="228" eb="230">
      <t>カイゼン</t>
    </rPh>
    <rPh sb="231" eb="2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</si>
</sst>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3087</c:v>
                </c:pt>
                <c:pt idx="1">
                  <c:v>2885</c:v>
                </c:pt>
                <c:pt idx="2">
                  <c:v>2690</c:v>
                </c:pt>
                <c:pt idx="3">
                  <c:v>2820</c:v>
                </c:pt>
                <c:pt idx="4">
                  <c:v>4390</c:v>
                </c:pt>
              </c:numCache>
            </c:numRef>
          </c:val>
          <c:extLst xmlns:c16r2="http://schemas.microsoft.com/office/drawing/2015/06/chart">
            <c:ext xmlns:c16="http://schemas.microsoft.com/office/drawing/2014/chart" uri="{C3380CC4-5D6E-409C-BE32-E72D297353CC}">
              <c16:uniqueId val="{00000000-F7A8-42E4-BF43-6E5CC0EA379A}"/>
            </c:ext>
          </c:extLst>
        </c:ser>
        <c:dLbls>
          <c:showLegendKey val="0"/>
          <c:showVal val="0"/>
          <c:showCatName val="0"/>
          <c:showSerName val="0"/>
          <c:showPercent val="0"/>
          <c:showBubbleSize val="0"/>
        </c:dLbls>
        <c:gapWidth val="150"/>
        <c:axId val="197260416"/>
        <c:axId val="1972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xmlns:c16r2="http://schemas.microsoft.com/office/drawing/2015/06/chart">
            <c:ext xmlns:c16="http://schemas.microsoft.com/office/drawing/2014/chart" uri="{C3380CC4-5D6E-409C-BE32-E72D297353CC}">
              <c16:uniqueId val="{00000001-F7A8-42E4-BF43-6E5CC0EA379A}"/>
            </c:ext>
          </c:extLst>
        </c:ser>
        <c:dLbls>
          <c:showLegendKey val="0"/>
          <c:showVal val="0"/>
          <c:showCatName val="0"/>
          <c:showSerName val="0"/>
          <c:showPercent val="0"/>
          <c:showBubbleSize val="0"/>
        </c:dLbls>
        <c:marker val="1"/>
        <c:smooth val="0"/>
        <c:axId val="197260416"/>
        <c:axId val="197262336"/>
      </c:lineChart>
      <c:dateAx>
        <c:axId val="197260416"/>
        <c:scaling>
          <c:orientation val="minMax"/>
        </c:scaling>
        <c:delete val="1"/>
        <c:axPos val="b"/>
        <c:numFmt formatCode="ge" sourceLinked="1"/>
        <c:majorTickMark val="none"/>
        <c:minorTickMark val="none"/>
        <c:tickLblPos val="none"/>
        <c:crossAx val="197262336"/>
        <c:crosses val="autoZero"/>
        <c:auto val="1"/>
        <c:lblOffset val="100"/>
        <c:baseTimeUnit val="years"/>
      </c:dateAx>
      <c:valAx>
        <c:axId val="19726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26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ED8B-44D8-B898-A84F38460724}"/>
            </c:ext>
          </c:extLst>
        </c:ser>
        <c:dLbls>
          <c:showLegendKey val="0"/>
          <c:showVal val="0"/>
          <c:showCatName val="0"/>
          <c:showSerName val="0"/>
          <c:showPercent val="0"/>
          <c:showBubbleSize val="0"/>
        </c:dLbls>
        <c:gapWidth val="150"/>
        <c:axId val="243783552"/>
        <c:axId val="243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ED8B-44D8-B898-A84F38460724}"/>
            </c:ext>
          </c:extLst>
        </c:ser>
        <c:dLbls>
          <c:showLegendKey val="0"/>
          <c:showVal val="0"/>
          <c:showCatName val="0"/>
          <c:showSerName val="0"/>
          <c:showPercent val="0"/>
          <c:showBubbleSize val="0"/>
        </c:dLbls>
        <c:marker val="1"/>
        <c:smooth val="0"/>
        <c:axId val="243783552"/>
        <c:axId val="243789824"/>
      </c:lineChart>
      <c:dateAx>
        <c:axId val="243783552"/>
        <c:scaling>
          <c:orientation val="minMax"/>
        </c:scaling>
        <c:delete val="1"/>
        <c:axPos val="b"/>
        <c:numFmt formatCode="ge" sourceLinked="1"/>
        <c:majorTickMark val="none"/>
        <c:minorTickMark val="none"/>
        <c:tickLblPos val="none"/>
        <c:crossAx val="243789824"/>
        <c:crosses val="autoZero"/>
        <c:auto val="1"/>
        <c:lblOffset val="100"/>
        <c:baseTimeUnit val="years"/>
      </c:dateAx>
      <c:valAx>
        <c:axId val="24378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78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5.2600000000000001E-2</c:v>
                </c:pt>
                <c:pt idx="1">
                  <c:v>5.4800000000000001E-2</c:v>
                </c:pt>
                <c:pt idx="2">
                  <c:v>4.9700000000000001E-2</c:v>
                </c:pt>
                <c:pt idx="3">
                  <c:v>4.2299999999999997E-2</c:v>
                </c:pt>
                <c:pt idx="4">
                  <c:v>3.3399999999999999E-2</c:v>
                </c:pt>
              </c:numCache>
            </c:numRef>
          </c:val>
          <c:smooth val="0"/>
          <c:extLst xmlns:c16r2="http://schemas.microsoft.com/office/drawing/2015/06/chart">
            <c:ext xmlns:c16="http://schemas.microsoft.com/office/drawing/2014/chart" uri="{C3380CC4-5D6E-409C-BE32-E72D297353CC}">
              <c16:uniqueId val="{00000000-BAD8-479D-BBBE-B286E5947278}"/>
            </c:ext>
          </c:extLst>
        </c:ser>
        <c:dLbls>
          <c:showLegendKey val="0"/>
          <c:showVal val="0"/>
          <c:showCatName val="0"/>
          <c:showSerName val="0"/>
          <c:showPercent val="0"/>
          <c:showBubbleSize val="0"/>
        </c:dLbls>
        <c:marker val="1"/>
        <c:smooth val="0"/>
        <c:axId val="243501696"/>
        <c:axId val="24350758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1.1999999999999999E-3</c:v>
                </c:pt>
                <c:pt idx="1">
                  <c:v>1.1000000000000001E-3</c:v>
                </c:pt>
                <c:pt idx="2">
                  <c:v>1.1000000000000001E-3</c:v>
                </c:pt>
                <c:pt idx="3">
                  <c:v>1E-3</c:v>
                </c:pt>
                <c:pt idx="4">
                  <c:v>6.9999999999999999E-4</c:v>
                </c:pt>
              </c:numCache>
            </c:numRef>
          </c:val>
          <c:smooth val="0"/>
          <c:extLst xmlns:c16r2="http://schemas.microsoft.com/office/drawing/2015/06/chart">
            <c:ext xmlns:c16="http://schemas.microsoft.com/office/drawing/2014/chart" uri="{C3380CC4-5D6E-409C-BE32-E72D297353CC}">
              <c16:uniqueId val="{00000001-BAD8-479D-BBBE-B286E5947278}"/>
            </c:ext>
          </c:extLst>
        </c:ser>
        <c:dLbls>
          <c:showLegendKey val="0"/>
          <c:showVal val="0"/>
          <c:showCatName val="0"/>
          <c:showSerName val="0"/>
          <c:showPercent val="0"/>
          <c:showBubbleSize val="0"/>
        </c:dLbls>
        <c:marker val="1"/>
        <c:smooth val="0"/>
        <c:axId val="243510656"/>
        <c:axId val="243509120"/>
      </c:lineChart>
      <c:dateAx>
        <c:axId val="2435016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43507584"/>
        <c:crosses val="autoZero"/>
        <c:auto val="1"/>
        <c:lblOffset val="100"/>
        <c:baseTimeUnit val="years"/>
      </c:dateAx>
      <c:valAx>
        <c:axId val="243507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501696"/>
        <c:crosses val="autoZero"/>
        <c:crossBetween val="between"/>
      </c:valAx>
      <c:valAx>
        <c:axId val="2435091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3510656"/>
        <c:crosses val="max"/>
        <c:crossBetween val="between"/>
      </c:valAx>
      <c:dateAx>
        <c:axId val="243510656"/>
        <c:scaling>
          <c:orientation val="minMax"/>
        </c:scaling>
        <c:delete val="1"/>
        <c:axPos val="b"/>
        <c:numFmt formatCode="ge" sourceLinked="1"/>
        <c:majorTickMark val="out"/>
        <c:minorTickMark val="none"/>
        <c:tickLblPos val="nextTo"/>
        <c:crossAx val="24350912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20</c:v>
                </c:pt>
                <c:pt idx="1">
                  <c:v>19</c:v>
                </c:pt>
                <c:pt idx="2">
                  <c:v>19</c:v>
                </c:pt>
                <c:pt idx="3">
                  <c:v>19.7</c:v>
                </c:pt>
                <c:pt idx="4">
                  <c:v>24.7</c:v>
                </c:pt>
              </c:numCache>
            </c:numRef>
          </c:val>
          <c:extLst xmlns:c16r2="http://schemas.microsoft.com/office/drawing/2015/06/chart">
            <c:ext xmlns:c16="http://schemas.microsoft.com/office/drawing/2014/chart" uri="{C3380CC4-5D6E-409C-BE32-E72D297353CC}">
              <c16:uniqueId val="{00000000-DBE4-4F8D-970A-8CD9A88AB57D}"/>
            </c:ext>
          </c:extLst>
        </c:ser>
        <c:dLbls>
          <c:showLegendKey val="0"/>
          <c:showVal val="0"/>
          <c:showCatName val="0"/>
          <c:showSerName val="0"/>
          <c:showPercent val="0"/>
          <c:showBubbleSize val="0"/>
        </c:dLbls>
        <c:gapWidth val="150"/>
        <c:axId val="243942528"/>
        <c:axId val="2439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xmlns:c16r2="http://schemas.microsoft.com/office/drawing/2015/06/chart">
            <c:ext xmlns:c16="http://schemas.microsoft.com/office/drawing/2014/chart" uri="{C3380CC4-5D6E-409C-BE32-E72D297353CC}">
              <c16:uniqueId val="{00000001-DBE4-4F8D-970A-8CD9A88AB57D}"/>
            </c:ext>
          </c:extLst>
        </c:ser>
        <c:dLbls>
          <c:showLegendKey val="0"/>
          <c:showVal val="0"/>
          <c:showCatName val="0"/>
          <c:showSerName val="0"/>
          <c:showPercent val="0"/>
          <c:showBubbleSize val="0"/>
        </c:dLbls>
        <c:marker val="1"/>
        <c:smooth val="0"/>
        <c:axId val="243942528"/>
        <c:axId val="243944448"/>
      </c:lineChart>
      <c:dateAx>
        <c:axId val="243942528"/>
        <c:scaling>
          <c:orientation val="minMax"/>
        </c:scaling>
        <c:delete val="1"/>
        <c:axPos val="b"/>
        <c:numFmt formatCode="ge" sourceLinked="1"/>
        <c:majorTickMark val="none"/>
        <c:minorTickMark val="none"/>
        <c:tickLblPos val="none"/>
        <c:crossAx val="243944448"/>
        <c:crosses val="autoZero"/>
        <c:auto val="1"/>
        <c:lblOffset val="100"/>
        <c:baseTimeUnit val="years"/>
      </c:dateAx>
      <c:valAx>
        <c:axId val="2439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9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102</c:v>
                </c:pt>
                <c:pt idx="1">
                  <c:v>101</c:v>
                </c:pt>
                <c:pt idx="2">
                  <c:v>102</c:v>
                </c:pt>
                <c:pt idx="3">
                  <c:v>100</c:v>
                </c:pt>
                <c:pt idx="4">
                  <c:v>86.3</c:v>
                </c:pt>
              </c:numCache>
            </c:numRef>
          </c:val>
          <c:extLst xmlns:c16r2="http://schemas.microsoft.com/office/drawing/2015/06/chart">
            <c:ext xmlns:c16="http://schemas.microsoft.com/office/drawing/2014/chart" uri="{C3380CC4-5D6E-409C-BE32-E72D297353CC}">
              <c16:uniqueId val="{00000000-8BAE-4E9E-93E8-25E2D37582B3}"/>
            </c:ext>
          </c:extLst>
        </c:ser>
        <c:dLbls>
          <c:showLegendKey val="0"/>
          <c:showVal val="0"/>
          <c:showCatName val="0"/>
          <c:showSerName val="0"/>
          <c:showPercent val="0"/>
          <c:showBubbleSize val="0"/>
        </c:dLbls>
        <c:gapWidth val="150"/>
        <c:axId val="243987968"/>
        <c:axId val="2439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xmlns:c16r2="http://schemas.microsoft.com/office/drawing/2015/06/chart">
            <c:ext xmlns:c16="http://schemas.microsoft.com/office/drawing/2014/chart" uri="{C3380CC4-5D6E-409C-BE32-E72D297353CC}">
              <c16:uniqueId val="{00000001-8BAE-4E9E-93E8-25E2D37582B3}"/>
            </c:ext>
          </c:extLst>
        </c:ser>
        <c:dLbls>
          <c:showLegendKey val="0"/>
          <c:showVal val="0"/>
          <c:showCatName val="0"/>
          <c:showSerName val="0"/>
          <c:showPercent val="0"/>
          <c:showBubbleSize val="0"/>
        </c:dLbls>
        <c:marker val="1"/>
        <c:smooth val="0"/>
        <c:axId val="243987968"/>
        <c:axId val="243989504"/>
      </c:lineChart>
      <c:dateAx>
        <c:axId val="243987968"/>
        <c:scaling>
          <c:orientation val="minMax"/>
        </c:scaling>
        <c:delete val="1"/>
        <c:axPos val="b"/>
        <c:numFmt formatCode="ge" sourceLinked="1"/>
        <c:majorTickMark val="none"/>
        <c:minorTickMark val="none"/>
        <c:tickLblPos val="none"/>
        <c:crossAx val="243989504"/>
        <c:crosses val="autoZero"/>
        <c:auto val="1"/>
        <c:lblOffset val="100"/>
        <c:baseTimeUnit val="years"/>
      </c:dateAx>
      <c:valAx>
        <c:axId val="24398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9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-27230</c:v>
                </c:pt>
                <c:pt idx="1">
                  <c:v>-28013</c:v>
                </c:pt>
                <c:pt idx="2">
                  <c:v>-25962</c:v>
                </c:pt>
                <c:pt idx="3">
                  <c:v>-27651</c:v>
                </c:pt>
                <c:pt idx="4">
                  <c:v>-44401</c:v>
                </c:pt>
              </c:numCache>
            </c:numRef>
          </c:val>
          <c:extLst xmlns:c16r2="http://schemas.microsoft.com/office/drawing/2015/06/chart">
            <c:ext xmlns:c16="http://schemas.microsoft.com/office/drawing/2014/chart" uri="{C3380CC4-5D6E-409C-BE32-E72D297353CC}">
              <c16:uniqueId val="{00000000-F317-4196-8EA7-2C90E0B5CF67}"/>
            </c:ext>
          </c:extLst>
        </c:ser>
        <c:dLbls>
          <c:showLegendKey val="0"/>
          <c:showVal val="0"/>
          <c:showCatName val="0"/>
          <c:showSerName val="0"/>
          <c:showPercent val="0"/>
          <c:showBubbleSize val="0"/>
        </c:dLbls>
        <c:gapWidth val="150"/>
        <c:axId val="243197824"/>
        <c:axId val="2432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xmlns:c16r2="http://schemas.microsoft.com/office/drawing/2015/06/chart">
            <c:ext xmlns:c16="http://schemas.microsoft.com/office/drawing/2014/chart" uri="{C3380CC4-5D6E-409C-BE32-E72D297353CC}">
              <c16:uniqueId val="{00000001-F317-4196-8EA7-2C90E0B5CF67}"/>
            </c:ext>
          </c:extLst>
        </c:ser>
        <c:dLbls>
          <c:showLegendKey val="0"/>
          <c:showVal val="0"/>
          <c:showCatName val="0"/>
          <c:showSerName val="0"/>
          <c:showPercent val="0"/>
          <c:showBubbleSize val="0"/>
        </c:dLbls>
        <c:marker val="1"/>
        <c:smooth val="0"/>
        <c:axId val="243197824"/>
        <c:axId val="243204096"/>
      </c:lineChart>
      <c:dateAx>
        <c:axId val="243197824"/>
        <c:scaling>
          <c:orientation val="minMax"/>
        </c:scaling>
        <c:delete val="1"/>
        <c:axPos val="b"/>
        <c:numFmt formatCode="ge" sourceLinked="1"/>
        <c:majorTickMark val="none"/>
        <c:minorTickMark val="none"/>
        <c:tickLblPos val="none"/>
        <c:crossAx val="243204096"/>
        <c:crosses val="autoZero"/>
        <c:auto val="1"/>
        <c:lblOffset val="100"/>
        <c:baseTimeUnit val="years"/>
      </c:dateAx>
      <c:valAx>
        <c:axId val="24320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1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-22</c:v>
                </c:pt>
                <c:pt idx="1">
                  <c:v>-22</c:v>
                </c:pt>
                <c:pt idx="2">
                  <c:v>-21</c:v>
                </c:pt>
                <c:pt idx="3">
                  <c:v>-24.6</c:v>
                </c:pt>
                <c:pt idx="4">
                  <c:v>-62.5</c:v>
                </c:pt>
              </c:numCache>
            </c:numRef>
          </c:val>
          <c:extLst xmlns:c16r2="http://schemas.microsoft.com/office/drawing/2015/06/chart">
            <c:ext xmlns:c16="http://schemas.microsoft.com/office/drawing/2014/chart" uri="{C3380CC4-5D6E-409C-BE32-E72D297353CC}">
              <c16:uniqueId val="{00000000-1480-466A-AA2F-4597046A5C9A}"/>
            </c:ext>
          </c:extLst>
        </c:ser>
        <c:dLbls>
          <c:showLegendKey val="0"/>
          <c:showVal val="0"/>
          <c:showCatName val="0"/>
          <c:showSerName val="0"/>
          <c:showPercent val="0"/>
          <c:showBubbleSize val="0"/>
        </c:dLbls>
        <c:gapWidth val="150"/>
        <c:axId val="243234688"/>
        <c:axId val="2432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xmlns:c16r2="http://schemas.microsoft.com/office/drawing/2015/06/chart">
            <c:ext xmlns:c16="http://schemas.microsoft.com/office/drawing/2014/chart" uri="{C3380CC4-5D6E-409C-BE32-E72D297353CC}">
              <c16:uniqueId val="{00000001-1480-466A-AA2F-4597046A5C9A}"/>
            </c:ext>
          </c:extLst>
        </c:ser>
        <c:dLbls>
          <c:showLegendKey val="0"/>
          <c:showVal val="0"/>
          <c:showCatName val="0"/>
          <c:showSerName val="0"/>
          <c:showPercent val="0"/>
          <c:showBubbleSize val="0"/>
        </c:dLbls>
        <c:marker val="1"/>
        <c:smooth val="0"/>
        <c:axId val="243234688"/>
        <c:axId val="243245056"/>
      </c:lineChart>
      <c:dateAx>
        <c:axId val="243234688"/>
        <c:scaling>
          <c:orientation val="minMax"/>
        </c:scaling>
        <c:delete val="1"/>
        <c:axPos val="b"/>
        <c:numFmt formatCode="ge" sourceLinked="1"/>
        <c:majorTickMark val="none"/>
        <c:minorTickMark val="none"/>
        <c:tickLblPos val="none"/>
        <c:crossAx val="243245056"/>
        <c:crosses val="autoZero"/>
        <c:auto val="1"/>
        <c:lblOffset val="100"/>
        <c:baseTimeUnit val="years"/>
      </c:dateAx>
      <c:valAx>
        <c:axId val="24324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51</c:v>
                </c:pt>
                <c:pt idx="1">
                  <c:v>50</c:v>
                </c:pt>
                <c:pt idx="2">
                  <c:v>50</c:v>
                </c:pt>
                <c:pt idx="3">
                  <c:v>53.5</c:v>
                </c:pt>
                <c:pt idx="4">
                  <c:v>73.7</c:v>
                </c:pt>
              </c:numCache>
            </c:numRef>
          </c:val>
          <c:extLst xmlns:c16r2="http://schemas.microsoft.com/office/drawing/2015/06/chart">
            <c:ext xmlns:c16="http://schemas.microsoft.com/office/drawing/2014/chart" uri="{C3380CC4-5D6E-409C-BE32-E72D297353CC}">
              <c16:uniqueId val="{00000000-5A70-4EE5-8C39-86E32D28030D}"/>
            </c:ext>
          </c:extLst>
        </c:ser>
        <c:dLbls>
          <c:showLegendKey val="0"/>
          <c:showVal val="0"/>
          <c:showCatName val="0"/>
          <c:showSerName val="0"/>
          <c:showPercent val="0"/>
          <c:showBubbleSize val="0"/>
        </c:dLbls>
        <c:gapWidth val="150"/>
        <c:axId val="243283456"/>
        <c:axId val="2432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xmlns:c16r2="http://schemas.microsoft.com/office/drawing/2015/06/chart">
            <c:ext xmlns:c16="http://schemas.microsoft.com/office/drawing/2014/chart" uri="{C3380CC4-5D6E-409C-BE32-E72D297353CC}">
              <c16:uniqueId val="{00000001-5A70-4EE5-8C39-86E32D28030D}"/>
            </c:ext>
          </c:extLst>
        </c:ser>
        <c:dLbls>
          <c:showLegendKey val="0"/>
          <c:showVal val="0"/>
          <c:showCatName val="0"/>
          <c:showSerName val="0"/>
          <c:showPercent val="0"/>
          <c:showBubbleSize val="0"/>
        </c:dLbls>
        <c:marker val="1"/>
        <c:smooth val="0"/>
        <c:axId val="243283456"/>
        <c:axId val="243285376"/>
      </c:lineChart>
      <c:dateAx>
        <c:axId val="243283456"/>
        <c:scaling>
          <c:orientation val="minMax"/>
        </c:scaling>
        <c:delete val="1"/>
        <c:axPos val="b"/>
        <c:numFmt formatCode="ge" sourceLinked="1"/>
        <c:majorTickMark val="none"/>
        <c:minorTickMark val="none"/>
        <c:tickLblPos val="none"/>
        <c:crossAx val="243285376"/>
        <c:crosses val="autoZero"/>
        <c:auto val="1"/>
        <c:lblOffset val="100"/>
        <c:baseTimeUnit val="years"/>
      </c:dateAx>
      <c:valAx>
        <c:axId val="24328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33.5</c:v>
                </c:pt>
                <c:pt idx="1">
                  <c:v>34.4</c:v>
                </c:pt>
                <c:pt idx="2">
                  <c:v>36.4</c:v>
                </c:pt>
                <c:pt idx="3">
                  <c:v>33.1</c:v>
                </c:pt>
                <c:pt idx="4">
                  <c:v>22</c:v>
                </c:pt>
              </c:numCache>
            </c:numRef>
          </c:val>
          <c:extLst xmlns:c16r2="http://schemas.microsoft.com/office/drawing/2015/06/chart">
            <c:ext xmlns:c16="http://schemas.microsoft.com/office/drawing/2014/chart" uri="{C3380CC4-5D6E-409C-BE32-E72D297353CC}">
              <c16:uniqueId val="{00000000-6C73-46A9-A280-5451ED458A6C}"/>
            </c:ext>
          </c:extLst>
        </c:ser>
        <c:dLbls>
          <c:showLegendKey val="0"/>
          <c:showVal val="0"/>
          <c:showCatName val="0"/>
          <c:showSerName val="0"/>
          <c:showPercent val="0"/>
          <c:showBubbleSize val="0"/>
        </c:dLbls>
        <c:gapWidth val="150"/>
        <c:axId val="243325952"/>
        <c:axId val="2433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xmlns:c16r2="http://schemas.microsoft.com/office/drawing/2015/06/chart">
            <c:ext xmlns:c16="http://schemas.microsoft.com/office/drawing/2014/chart" uri="{C3380CC4-5D6E-409C-BE32-E72D297353CC}">
              <c16:uniqueId val="{00000001-6C73-46A9-A280-5451ED458A6C}"/>
            </c:ext>
          </c:extLst>
        </c:ser>
        <c:dLbls>
          <c:showLegendKey val="0"/>
          <c:showVal val="0"/>
          <c:showCatName val="0"/>
          <c:showSerName val="0"/>
          <c:showPercent val="0"/>
          <c:showBubbleSize val="0"/>
        </c:dLbls>
        <c:marker val="1"/>
        <c:smooth val="0"/>
        <c:axId val="243325952"/>
        <c:axId val="243332224"/>
      </c:lineChart>
      <c:dateAx>
        <c:axId val="243325952"/>
        <c:scaling>
          <c:orientation val="minMax"/>
        </c:scaling>
        <c:delete val="1"/>
        <c:axPos val="b"/>
        <c:numFmt formatCode="ge" sourceLinked="1"/>
        <c:majorTickMark val="none"/>
        <c:minorTickMark val="none"/>
        <c:tickLblPos val="none"/>
        <c:crossAx val="243332224"/>
        <c:crosses val="autoZero"/>
        <c:auto val="1"/>
        <c:lblOffset val="100"/>
        <c:baseTimeUnit val="years"/>
      </c:dateAx>
      <c:valAx>
        <c:axId val="2433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24</c:v>
                </c:pt>
                <c:pt idx="1">
                  <c:v>23</c:v>
                </c:pt>
                <c:pt idx="2">
                  <c:v>23</c:v>
                </c:pt>
                <c:pt idx="3">
                  <c:v>0</c:v>
                </c:pt>
                <c:pt idx="4">
                  <c:v>0</c:v>
                </c:pt>
              </c:numCache>
            </c:numRef>
          </c:val>
          <c:extLst xmlns:c16r2="http://schemas.microsoft.com/office/drawing/2015/06/chart">
            <c:ext xmlns:c16="http://schemas.microsoft.com/office/drawing/2014/chart" uri="{C3380CC4-5D6E-409C-BE32-E72D297353CC}">
              <c16:uniqueId val="{00000000-6037-4052-9EEB-2C32E62FAD9E}"/>
            </c:ext>
          </c:extLst>
        </c:ser>
        <c:dLbls>
          <c:showLegendKey val="0"/>
          <c:showVal val="0"/>
          <c:showCatName val="0"/>
          <c:showSerName val="0"/>
          <c:showPercent val="0"/>
          <c:showBubbleSize val="0"/>
        </c:dLbls>
        <c:gapWidth val="150"/>
        <c:axId val="243366528"/>
        <c:axId val="2433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xmlns:c16r2="http://schemas.microsoft.com/office/drawing/2015/06/chart">
            <c:ext xmlns:c16="http://schemas.microsoft.com/office/drawing/2014/chart" uri="{C3380CC4-5D6E-409C-BE32-E72D297353CC}">
              <c16:uniqueId val="{00000001-6037-4052-9EEB-2C32E62FAD9E}"/>
            </c:ext>
          </c:extLst>
        </c:ser>
        <c:dLbls>
          <c:showLegendKey val="0"/>
          <c:showVal val="0"/>
          <c:showCatName val="0"/>
          <c:showSerName val="0"/>
          <c:showPercent val="0"/>
          <c:showBubbleSize val="0"/>
        </c:dLbls>
        <c:marker val="1"/>
        <c:smooth val="0"/>
        <c:axId val="243366528"/>
        <c:axId val="243376896"/>
      </c:lineChart>
      <c:dateAx>
        <c:axId val="243366528"/>
        <c:scaling>
          <c:orientation val="minMax"/>
        </c:scaling>
        <c:delete val="1"/>
        <c:axPos val="b"/>
        <c:numFmt formatCode="ge" sourceLinked="1"/>
        <c:majorTickMark val="none"/>
        <c:minorTickMark val="none"/>
        <c:tickLblPos val="none"/>
        <c:crossAx val="243376896"/>
        <c:crosses val="autoZero"/>
        <c:auto val="1"/>
        <c:lblOffset val="100"/>
        <c:baseTimeUnit val="years"/>
      </c:dateAx>
      <c:valAx>
        <c:axId val="24337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B6A2-4BCB-BB0C-C1ABBA5265BD}"/>
            </c:ext>
          </c:extLst>
        </c:ser>
        <c:dLbls>
          <c:showLegendKey val="0"/>
          <c:showVal val="0"/>
          <c:showCatName val="0"/>
          <c:showSerName val="0"/>
          <c:showPercent val="0"/>
          <c:showBubbleSize val="0"/>
        </c:dLbls>
        <c:gapWidth val="150"/>
        <c:axId val="243394816"/>
        <c:axId val="2437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B6A2-4BCB-BB0C-C1ABBA5265BD}"/>
            </c:ext>
          </c:extLst>
        </c:ser>
        <c:dLbls>
          <c:showLegendKey val="0"/>
          <c:showVal val="0"/>
          <c:showCatName val="0"/>
          <c:showSerName val="0"/>
          <c:showPercent val="0"/>
          <c:showBubbleSize val="0"/>
        </c:dLbls>
        <c:marker val="1"/>
        <c:smooth val="0"/>
        <c:axId val="243394816"/>
        <c:axId val="243736960"/>
      </c:lineChart>
      <c:dateAx>
        <c:axId val="243394816"/>
        <c:scaling>
          <c:orientation val="minMax"/>
        </c:scaling>
        <c:delete val="1"/>
        <c:axPos val="b"/>
        <c:numFmt formatCode="ge" sourceLinked="1"/>
        <c:majorTickMark val="none"/>
        <c:minorTickMark val="none"/>
        <c:tickLblPos val="none"/>
        <c:crossAx val="243736960"/>
        <c:crosses val="autoZero"/>
        <c:auto val="1"/>
        <c:lblOffset val="100"/>
        <c:baseTimeUnit val="years"/>
      </c:dateAx>
      <c:valAx>
        <c:axId val="24373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9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2" sqref="B2:NW4"/>
    </sheetView>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広島県呉市　野呂高原ロッジ</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6633</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18.8</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2215</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81</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21.7</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142</v>
      </c>
      <c r="NJ15" s="120"/>
      <c r="NK15" s="120"/>
      <c r="NL15" s="120"/>
      <c r="NM15" s="120"/>
      <c r="NN15" s="120"/>
      <c r="NO15" s="120"/>
      <c r="NP15" s="120"/>
      <c r="NQ15" s="120"/>
      <c r="NR15" s="120"/>
      <c r="NS15" s="120"/>
      <c r="NT15" s="120"/>
      <c r="NU15" s="120"/>
      <c r="NV15" s="120"/>
      <c r="NW15" s="12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2">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2">
      <c r="A31" s="2"/>
      <c r="B31" s="21"/>
      <c r="C31" s="4"/>
      <c r="D31" s="4"/>
      <c r="E31" s="4"/>
      <c r="F31" s="4"/>
      <c r="I31" s="126" t="s">
        <v>27</v>
      </c>
      <c r="J31" s="126"/>
      <c r="K31" s="126"/>
      <c r="L31" s="126"/>
      <c r="M31" s="126"/>
      <c r="N31" s="126"/>
      <c r="O31" s="126"/>
      <c r="P31" s="126"/>
      <c r="Q31" s="126"/>
      <c r="R31" s="127">
        <f>データ!Y7</f>
        <v>102</v>
      </c>
      <c r="S31" s="127"/>
      <c r="T31" s="127"/>
      <c r="U31" s="127"/>
      <c r="V31" s="127"/>
      <c r="W31" s="127"/>
      <c r="X31" s="127"/>
      <c r="Y31" s="127"/>
      <c r="Z31" s="127"/>
      <c r="AA31" s="127"/>
      <c r="AB31" s="127"/>
      <c r="AC31" s="127"/>
      <c r="AD31" s="127"/>
      <c r="AE31" s="127"/>
      <c r="AF31" s="127">
        <f>データ!Z7</f>
        <v>101</v>
      </c>
      <c r="AG31" s="127"/>
      <c r="AH31" s="127"/>
      <c r="AI31" s="127"/>
      <c r="AJ31" s="127"/>
      <c r="AK31" s="127"/>
      <c r="AL31" s="127"/>
      <c r="AM31" s="127"/>
      <c r="AN31" s="127"/>
      <c r="AO31" s="127"/>
      <c r="AP31" s="127"/>
      <c r="AQ31" s="127"/>
      <c r="AR31" s="127"/>
      <c r="AS31" s="127"/>
      <c r="AT31" s="127">
        <f>データ!AA7</f>
        <v>102</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86.3</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20</v>
      </c>
      <c r="DG31" s="127"/>
      <c r="DH31" s="127"/>
      <c r="DI31" s="127"/>
      <c r="DJ31" s="127"/>
      <c r="DK31" s="127"/>
      <c r="DL31" s="127"/>
      <c r="DM31" s="127"/>
      <c r="DN31" s="127"/>
      <c r="DO31" s="127"/>
      <c r="DP31" s="127"/>
      <c r="DQ31" s="127"/>
      <c r="DR31" s="127"/>
      <c r="DS31" s="127"/>
      <c r="DT31" s="127">
        <f>データ!AK7</f>
        <v>19</v>
      </c>
      <c r="DU31" s="127"/>
      <c r="DV31" s="127"/>
      <c r="DW31" s="127"/>
      <c r="DX31" s="127"/>
      <c r="DY31" s="127"/>
      <c r="DZ31" s="127"/>
      <c r="EA31" s="127"/>
      <c r="EB31" s="127"/>
      <c r="EC31" s="127"/>
      <c r="ED31" s="127"/>
      <c r="EE31" s="127"/>
      <c r="EF31" s="127"/>
      <c r="EG31" s="127"/>
      <c r="EH31" s="127">
        <f>データ!AL7</f>
        <v>19</v>
      </c>
      <c r="EI31" s="127"/>
      <c r="EJ31" s="127"/>
      <c r="EK31" s="127"/>
      <c r="EL31" s="127"/>
      <c r="EM31" s="127"/>
      <c r="EN31" s="127"/>
      <c r="EO31" s="127"/>
      <c r="EP31" s="127"/>
      <c r="EQ31" s="127"/>
      <c r="ER31" s="127"/>
      <c r="ES31" s="127"/>
      <c r="ET31" s="127"/>
      <c r="EU31" s="127"/>
      <c r="EV31" s="127">
        <f>データ!AM7</f>
        <v>19.7</v>
      </c>
      <c r="EW31" s="127"/>
      <c r="EX31" s="127"/>
      <c r="EY31" s="127"/>
      <c r="EZ31" s="127"/>
      <c r="FA31" s="127"/>
      <c r="FB31" s="127"/>
      <c r="FC31" s="127"/>
      <c r="FD31" s="127"/>
      <c r="FE31" s="127"/>
      <c r="FF31" s="127"/>
      <c r="FG31" s="127"/>
      <c r="FH31" s="127"/>
      <c r="FI31" s="127"/>
      <c r="FJ31" s="127">
        <f>データ!AN7</f>
        <v>24.7</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3087</v>
      </c>
      <c r="GU31" s="128"/>
      <c r="GV31" s="128"/>
      <c r="GW31" s="128"/>
      <c r="GX31" s="128"/>
      <c r="GY31" s="128"/>
      <c r="GZ31" s="128"/>
      <c r="HA31" s="128"/>
      <c r="HB31" s="128"/>
      <c r="HC31" s="128"/>
      <c r="HD31" s="128"/>
      <c r="HE31" s="128"/>
      <c r="HF31" s="128"/>
      <c r="HG31" s="128"/>
      <c r="HH31" s="128">
        <f>データ!AV7</f>
        <v>2885</v>
      </c>
      <c r="HI31" s="128"/>
      <c r="HJ31" s="128"/>
      <c r="HK31" s="128"/>
      <c r="HL31" s="128"/>
      <c r="HM31" s="128"/>
      <c r="HN31" s="128"/>
      <c r="HO31" s="128"/>
      <c r="HP31" s="128"/>
      <c r="HQ31" s="128"/>
      <c r="HR31" s="128"/>
      <c r="HS31" s="128"/>
      <c r="HT31" s="128"/>
      <c r="HU31" s="128"/>
      <c r="HV31" s="128">
        <f>データ!AW7</f>
        <v>2690</v>
      </c>
      <c r="HW31" s="128"/>
      <c r="HX31" s="128"/>
      <c r="HY31" s="128"/>
      <c r="HZ31" s="128"/>
      <c r="IA31" s="128"/>
      <c r="IB31" s="128"/>
      <c r="IC31" s="128"/>
      <c r="ID31" s="128"/>
      <c r="IE31" s="128"/>
      <c r="IF31" s="128"/>
      <c r="IG31" s="128"/>
      <c r="IH31" s="128"/>
      <c r="II31" s="128"/>
      <c r="IJ31" s="128">
        <f>データ!AX7</f>
        <v>2820</v>
      </c>
      <c r="IK31" s="128"/>
      <c r="IL31" s="128"/>
      <c r="IM31" s="128"/>
      <c r="IN31" s="128"/>
      <c r="IO31" s="128"/>
      <c r="IP31" s="128"/>
      <c r="IQ31" s="128"/>
      <c r="IR31" s="128"/>
      <c r="IS31" s="128"/>
      <c r="IT31" s="128"/>
      <c r="IU31" s="128"/>
      <c r="IV31" s="128"/>
      <c r="IW31" s="128"/>
      <c r="IX31" s="128">
        <f>データ!AY7</f>
        <v>4390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140</v>
      </c>
      <c r="NJ32" s="120"/>
      <c r="NK32" s="120"/>
      <c r="NL32" s="120"/>
      <c r="NM32" s="120"/>
      <c r="NN32" s="120"/>
      <c r="NO32" s="120"/>
      <c r="NP32" s="120"/>
      <c r="NQ32" s="120"/>
      <c r="NR32" s="120"/>
      <c r="NS32" s="120"/>
      <c r="NT32" s="120"/>
      <c r="NU32" s="120"/>
      <c r="NV32" s="120"/>
      <c r="NW32" s="12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141</v>
      </c>
      <c r="NJ49" s="120"/>
      <c r="NK49" s="120"/>
      <c r="NL49" s="120"/>
      <c r="NM49" s="120"/>
      <c r="NN49" s="120"/>
      <c r="NO49" s="120"/>
      <c r="NP49" s="120"/>
      <c r="NQ49" s="120"/>
      <c r="NR49" s="120"/>
      <c r="NS49" s="120"/>
      <c r="NT49" s="120"/>
      <c r="NU49" s="120"/>
      <c r="NV49" s="120"/>
      <c r="NW49" s="12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2">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2">
      <c r="A53" s="2"/>
      <c r="B53" s="21"/>
      <c r="C53" s="4"/>
      <c r="D53" s="4"/>
      <c r="E53" s="4"/>
      <c r="F53" s="4"/>
      <c r="I53" s="126" t="s">
        <v>27</v>
      </c>
      <c r="J53" s="126"/>
      <c r="K53" s="126"/>
      <c r="L53" s="126"/>
      <c r="M53" s="126"/>
      <c r="N53" s="126"/>
      <c r="O53" s="126"/>
      <c r="P53" s="126"/>
      <c r="Q53" s="126"/>
      <c r="R53" s="127">
        <f>データ!BF7</f>
        <v>33.5</v>
      </c>
      <c r="S53" s="127"/>
      <c r="T53" s="127"/>
      <c r="U53" s="127"/>
      <c r="V53" s="127"/>
      <c r="W53" s="127"/>
      <c r="X53" s="127"/>
      <c r="Y53" s="127"/>
      <c r="Z53" s="127"/>
      <c r="AA53" s="127"/>
      <c r="AB53" s="127"/>
      <c r="AC53" s="127"/>
      <c r="AD53" s="127"/>
      <c r="AE53" s="127"/>
      <c r="AF53" s="127">
        <f>データ!BG7</f>
        <v>34.4</v>
      </c>
      <c r="AG53" s="127"/>
      <c r="AH53" s="127"/>
      <c r="AI53" s="127"/>
      <c r="AJ53" s="127"/>
      <c r="AK53" s="127"/>
      <c r="AL53" s="127"/>
      <c r="AM53" s="127"/>
      <c r="AN53" s="127"/>
      <c r="AO53" s="127"/>
      <c r="AP53" s="127"/>
      <c r="AQ53" s="127"/>
      <c r="AR53" s="127"/>
      <c r="AS53" s="127"/>
      <c r="AT53" s="127">
        <f>データ!BH7</f>
        <v>36.4</v>
      </c>
      <c r="AU53" s="127"/>
      <c r="AV53" s="127"/>
      <c r="AW53" s="127"/>
      <c r="AX53" s="127"/>
      <c r="AY53" s="127"/>
      <c r="AZ53" s="127"/>
      <c r="BA53" s="127"/>
      <c r="BB53" s="127"/>
      <c r="BC53" s="127"/>
      <c r="BD53" s="127"/>
      <c r="BE53" s="127"/>
      <c r="BF53" s="127"/>
      <c r="BG53" s="127"/>
      <c r="BH53" s="127">
        <f>データ!BI7</f>
        <v>33.1</v>
      </c>
      <c r="BI53" s="127"/>
      <c r="BJ53" s="127"/>
      <c r="BK53" s="127"/>
      <c r="BL53" s="127"/>
      <c r="BM53" s="127"/>
      <c r="BN53" s="127"/>
      <c r="BO53" s="127"/>
      <c r="BP53" s="127"/>
      <c r="BQ53" s="127"/>
      <c r="BR53" s="127"/>
      <c r="BS53" s="127"/>
      <c r="BT53" s="127"/>
      <c r="BU53" s="127"/>
      <c r="BV53" s="127">
        <f>データ!BJ7</f>
        <v>22</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51</v>
      </c>
      <c r="DG53" s="127"/>
      <c r="DH53" s="127"/>
      <c r="DI53" s="127"/>
      <c r="DJ53" s="127"/>
      <c r="DK53" s="127"/>
      <c r="DL53" s="127"/>
      <c r="DM53" s="127"/>
      <c r="DN53" s="127"/>
      <c r="DO53" s="127"/>
      <c r="DP53" s="127"/>
      <c r="DQ53" s="127"/>
      <c r="DR53" s="127"/>
      <c r="DS53" s="127"/>
      <c r="DT53" s="127">
        <f>データ!BR7</f>
        <v>50</v>
      </c>
      <c r="DU53" s="127"/>
      <c r="DV53" s="127"/>
      <c r="DW53" s="127"/>
      <c r="DX53" s="127"/>
      <c r="DY53" s="127"/>
      <c r="DZ53" s="127"/>
      <c r="EA53" s="127"/>
      <c r="EB53" s="127"/>
      <c r="EC53" s="127"/>
      <c r="ED53" s="127"/>
      <c r="EE53" s="127"/>
      <c r="EF53" s="127"/>
      <c r="EG53" s="127"/>
      <c r="EH53" s="127">
        <f>データ!BS7</f>
        <v>50</v>
      </c>
      <c r="EI53" s="127"/>
      <c r="EJ53" s="127"/>
      <c r="EK53" s="127"/>
      <c r="EL53" s="127"/>
      <c r="EM53" s="127"/>
      <c r="EN53" s="127"/>
      <c r="EO53" s="127"/>
      <c r="EP53" s="127"/>
      <c r="EQ53" s="127"/>
      <c r="ER53" s="127"/>
      <c r="ES53" s="127"/>
      <c r="ET53" s="127"/>
      <c r="EU53" s="127"/>
      <c r="EV53" s="127">
        <f>データ!BT7</f>
        <v>53.5</v>
      </c>
      <c r="EW53" s="127"/>
      <c r="EX53" s="127"/>
      <c r="EY53" s="127"/>
      <c r="EZ53" s="127"/>
      <c r="FA53" s="127"/>
      <c r="FB53" s="127"/>
      <c r="FC53" s="127"/>
      <c r="FD53" s="127"/>
      <c r="FE53" s="127"/>
      <c r="FF53" s="127"/>
      <c r="FG53" s="127"/>
      <c r="FH53" s="127"/>
      <c r="FI53" s="127"/>
      <c r="FJ53" s="127">
        <f>データ!BU7</f>
        <v>73.7</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-22</v>
      </c>
      <c r="GU53" s="127"/>
      <c r="GV53" s="127"/>
      <c r="GW53" s="127"/>
      <c r="GX53" s="127"/>
      <c r="GY53" s="127"/>
      <c r="GZ53" s="127"/>
      <c r="HA53" s="127"/>
      <c r="HB53" s="127"/>
      <c r="HC53" s="127"/>
      <c r="HD53" s="127"/>
      <c r="HE53" s="127"/>
      <c r="HF53" s="127"/>
      <c r="HG53" s="127"/>
      <c r="HH53" s="127">
        <f>データ!CC7</f>
        <v>-22</v>
      </c>
      <c r="HI53" s="127"/>
      <c r="HJ53" s="127"/>
      <c r="HK53" s="127"/>
      <c r="HL53" s="127"/>
      <c r="HM53" s="127"/>
      <c r="HN53" s="127"/>
      <c r="HO53" s="127"/>
      <c r="HP53" s="127"/>
      <c r="HQ53" s="127"/>
      <c r="HR53" s="127"/>
      <c r="HS53" s="127"/>
      <c r="HT53" s="127"/>
      <c r="HU53" s="127"/>
      <c r="HV53" s="127">
        <f>データ!CD7</f>
        <v>-21</v>
      </c>
      <c r="HW53" s="127"/>
      <c r="HX53" s="127"/>
      <c r="HY53" s="127"/>
      <c r="HZ53" s="127"/>
      <c r="IA53" s="127"/>
      <c r="IB53" s="127"/>
      <c r="IC53" s="127"/>
      <c r="ID53" s="127"/>
      <c r="IE53" s="127"/>
      <c r="IF53" s="127"/>
      <c r="IG53" s="127"/>
      <c r="IH53" s="127"/>
      <c r="II53" s="127"/>
      <c r="IJ53" s="127">
        <f>データ!CE7</f>
        <v>-24.6</v>
      </c>
      <c r="IK53" s="127"/>
      <c r="IL53" s="127"/>
      <c r="IM53" s="127"/>
      <c r="IN53" s="127"/>
      <c r="IO53" s="127"/>
      <c r="IP53" s="127"/>
      <c r="IQ53" s="127"/>
      <c r="IR53" s="127"/>
      <c r="IS53" s="127"/>
      <c r="IT53" s="127"/>
      <c r="IU53" s="127"/>
      <c r="IV53" s="127"/>
      <c r="IW53" s="127"/>
      <c r="IX53" s="127">
        <f>データ!CF7</f>
        <v>-62.5</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-27230</v>
      </c>
      <c r="KI53" s="128"/>
      <c r="KJ53" s="128"/>
      <c r="KK53" s="128"/>
      <c r="KL53" s="128"/>
      <c r="KM53" s="128"/>
      <c r="KN53" s="128"/>
      <c r="KO53" s="128"/>
      <c r="KP53" s="128"/>
      <c r="KQ53" s="128"/>
      <c r="KR53" s="128"/>
      <c r="KS53" s="128"/>
      <c r="KT53" s="128"/>
      <c r="KU53" s="128"/>
      <c r="KV53" s="128">
        <f>データ!CN7</f>
        <v>-28013</v>
      </c>
      <c r="KW53" s="128"/>
      <c r="KX53" s="128"/>
      <c r="KY53" s="128"/>
      <c r="KZ53" s="128"/>
      <c r="LA53" s="128"/>
      <c r="LB53" s="128"/>
      <c r="LC53" s="128"/>
      <c r="LD53" s="128"/>
      <c r="LE53" s="128"/>
      <c r="LF53" s="128"/>
      <c r="LG53" s="128"/>
      <c r="LH53" s="128"/>
      <c r="LI53" s="128"/>
      <c r="LJ53" s="128">
        <f>データ!CO7</f>
        <v>-25962</v>
      </c>
      <c r="LK53" s="128"/>
      <c r="LL53" s="128"/>
      <c r="LM53" s="128"/>
      <c r="LN53" s="128"/>
      <c r="LO53" s="128"/>
      <c r="LP53" s="128"/>
      <c r="LQ53" s="128"/>
      <c r="LR53" s="128"/>
      <c r="LS53" s="128"/>
      <c r="LT53" s="128"/>
      <c r="LU53" s="128"/>
      <c r="LV53" s="128"/>
      <c r="LW53" s="128"/>
      <c r="LX53" s="128">
        <f>データ!CP7</f>
        <v>-27651</v>
      </c>
      <c r="LY53" s="128"/>
      <c r="LZ53" s="128"/>
      <c r="MA53" s="128"/>
      <c r="MB53" s="128"/>
      <c r="MC53" s="128"/>
      <c r="MD53" s="128"/>
      <c r="ME53" s="128"/>
      <c r="MF53" s="128"/>
      <c r="MG53" s="128"/>
      <c r="MH53" s="128"/>
      <c r="MI53" s="128"/>
      <c r="MJ53" s="128"/>
      <c r="MK53" s="128"/>
      <c r="ML53" s="128">
        <f>データ!CQ7</f>
        <v>-44401</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2">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143</v>
      </c>
      <c r="NJ66" s="120"/>
      <c r="NK66" s="120"/>
      <c r="NL66" s="120"/>
      <c r="NM66" s="120"/>
      <c r="NN66" s="120"/>
      <c r="NO66" s="120"/>
      <c r="NP66" s="120"/>
      <c r="NQ66" s="120"/>
      <c r="NR66" s="120"/>
      <c r="NS66" s="120"/>
      <c r="NT66" s="120"/>
      <c r="NU66" s="120"/>
      <c r="NV66" s="120"/>
      <c r="NW66" s="12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2">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2">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t="str">
        <f>データ!DJ6</f>
        <v>-</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2">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24</v>
      </c>
      <c r="KI77" s="127"/>
      <c r="KJ77" s="127"/>
      <c r="KK77" s="127"/>
      <c r="KL77" s="127"/>
      <c r="KM77" s="127"/>
      <c r="KN77" s="127"/>
      <c r="KO77" s="127"/>
      <c r="KP77" s="127"/>
      <c r="KQ77" s="127"/>
      <c r="KR77" s="127"/>
      <c r="KS77" s="127"/>
      <c r="KT77" s="127"/>
      <c r="KU77" s="127"/>
      <c r="KV77" s="127">
        <f>データ!DW7</f>
        <v>23</v>
      </c>
      <c r="KW77" s="127"/>
      <c r="KX77" s="127"/>
      <c r="KY77" s="127"/>
      <c r="KZ77" s="127"/>
      <c r="LA77" s="127"/>
      <c r="LB77" s="127"/>
      <c r="LC77" s="127"/>
      <c r="LD77" s="127"/>
      <c r="LE77" s="127"/>
      <c r="LF77" s="127"/>
      <c r="LG77" s="127"/>
      <c r="LH77" s="127"/>
      <c r="LI77" s="127"/>
      <c r="LJ77" s="127">
        <f>データ!DX7</f>
        <v>23</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2">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uplYdES12qtbRN2doYzpE5dqMOh/lZaxn43ovUCQQEc2BCrcWhuKtTgJzy3hxa5JAOMTudjo8x6kaT+Csoaow==" saltValue="dKQLfo74RXsiC83ehe1cf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52</v>
      </c>
      <c r="B3" s="43" t="s">
        <v>53</v>
      </c>
      <c r="C3" s="43" t="s">
        <v>54</v>
      </c>
      <c r="D3" s="43" t="s">
        <v>55</v>
      </c>
      <c r="E3" s="43" t="s">
        <v>56</v>
      </c>
      <c r="F3" s="43" t="s">
        <v>57</v>
      </c>
      <c r="G3" s="43" t="s">
        <v>58</v>
      </c>
      <c r="H3" s="136" t="s">
        <v>59</v>
      </c>
      <c r="I3" s="137"/>
      <c r="J3" s="137"/>
      <c r="K3" s="137"/>
      <c r="L3" s="137"/>
      <c r="M3" s="137"/>
      <c r="N3" s="137"/>
      <c r="O3" s="137"/>
      <c r="P3" s="137"/>
      <c r="Q3" s="137"/>
      <c r="R3" s="137"/>
      <c r="S3" s="137"/>
      <c r="T3" s="137"/>
      <c r="U3" s="137"/>
      <c r="V3" s="137"/>
      <c r="W3" s="137"/>
      <c r="X3" s="137"/>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102</v>
      </c>
      <c r="BG5" s="56" t="s">
        <v>91</v>
      </c>
      <c r="BH5" s="56" t="s">
        <v>103</v>
      </c>
      <c r="BI5" s="56" t="s">
        <v>104</v>
      </c>
      <c r="BJ5" s="56" t="s">
        <v>105</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106</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5"/>
      <c r="DJ5" s="145"/>
      <c r="DK5" s="56" t="s">
        <v>107</v>
      </c>
      <c r="DL5" s="56" t="s">
        <v>108</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2">
      <c r="A6" s="42" t="s">
        <v>119</v>
      </c>
      <c r="B6" s="57">
        <f>B8</f>
        <v>2018</v>
      </c>
      <c r="C6" s="57">
        <f t="shared" ref="C6:X6" si="2">C8</f>
        <v>342025</v>
      </c>
      <c r="D6" s="57">
        <f t="shared" si="2"/>
        <v>47</v>
      </c>
      <c r="E6" s="57">
        <f t="shared" si="2"/>
        <v>11</v>
      </c>
      <c r="F6" s="57">
        <f t="shared" si="2"/>
        <v>1</v>
      </c>
      <c r="G6" s="57">
        <f t="shared" si="2"/>
        <v>1</v>
      </c>
      <c r="H6" s="57" t="str">
        <f>SUBSTITUTE(H8,"　","")</f>
        <v>広島県呉市</v>
      </c>
      <c r="I6" s="57" t="str">
        <f t="shared" si="2"/>
        <v>野呂高原ロッジ</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2215</v>
      </c>
      <c r="R6" s="60">
        <f t="shared" si="2"/>
        <v>81</v>
      </c>
      <c r="S6" s="61">
        <f t="shared" si="2"/>
        <v>6633</v>
      </c>
      <c r="T6" s="62" t="str">
        <f t="shared" si="2"/>
        <v>利用料金制</v>
      </c>
      <c r="U6" s="58">
        <f t="shared" si="2"/>
        <v>18.8</v>
      </c>
      <c r="V6" s="62" t="str">
        <f t="shared" si="2"/>
        <v>無</v>
      </c>
      <c r="W6" s="63">
        <f t="shared" si="2"/>
        <v>21.7</v>
      </c>
      <c r="X6" s="62" t="str">
        <f t="shared" si="2"/>
        <v>無</v>
      </c>
      <c r="Y6" s="64">
        <f>IF(Y8="-",NA(),Y8)</f>
        <v>102</v>
      </c>
      <c r="Z6" s="64">
        <f t="shared" ref="Z6:AH6" si="3">IF(Z8="-",NA(),Z8)</f>
        <v>101</v>
      </c>
      <c r="AA6" s="64">
        <f t="shared" si="3"/>
        <v>102</v>
      </c>
      <c r="AB6" s="64">
        <f t="shared" si="3"/>
        <v>100</v>
      </c>
      <c r="AC6" s="64">
        <f t="shared" si="3"/>
        <v>86.3</v>
      </c>
      <c r="AD6" s="64">
        <f t="shared" si="3"/>
        <v>86.7</v>
      </c>
      <c r="AE6" s="64">
        <f t="shared" si="3"/>
        <v>90.7</v>
      </c>
      <c r="AF6" s="64">
        <f t="shared" si="3"/>
        <v>86.4</v>
      </c>
      <c r="AG6" s="64">
        <f t="shared" si="3"/>
        <v>93.1</v>
      </c>
      <c r="AH6" s="64">
        <f t="shared" si="3"/>
        <v>90.5</v>
      </c>
      <c r="AI6" s="64" t="str">
        <f>IF(AI8="-","【-】","【"&amp;SUBSTITUTE(TEXT(AI8,"#,##0.0"),"-","△")&amp;"】")</f>
        <v>【112.0】</v>
      </c>
      <c r="AJ6" s="64">
        <f>IF(AJ8="-",NA(),AJ8)</f>
        <v>20</v>
      </c>
      <c r="AK6" s="64">
        <f t="shared" ref="AK6:AS6" si="4">IF(AK8="-",NA(),AK8)</f>
        <v>19</v>
      </c>
      <c r="AL6" s="64">
        <f t="shared" si="4"/>
        <v>19</v>
      </c>
      <c r="AM6" s="64">
        <f t="shared" si="4"/>
        <v>19.7</v>
      </c>
      <c r="AN6" s="64">
        <f t="shared" si="4"/>
        <v>24.7</v>
      </c>
      <c r="AO6" s="64">
        <f t="shared" si="4"/>
        <v>34.4</v>
      </c>
      <c r="AP6" s="64">
        <f t="shared" si="4"/>
        <v>35.5</v>
      </c>
      <c r="AQ6" s="64">
        <f t="shared" si="4"/>
        <v>34.700000000000003</v>
      </c>
      <c r="AR6" s="64">
        <f t="shared" si="4"/>
        <v>32.299999999999997</v>
      </c>
      <c r="AS6" s="64">
        <f t="shared" si="4"/>
        <v>19.7</v>
      </c>
      <c r="AT6" s="64" t="str">
        <f>IF(AT8="-","【-】","【"&amp;SUBSTITUTE(TEXT(AT8,"#,##0.0"),"-","△")&amp;"】")</f>
        <v>【19.5】</v>
      </c>
      <c r="AU6" s="59">
        <f>IF(AU8="-",NA(),AU8)</f>
        <v>3087</v>
      </c>
      <c r="AV6" s="59">
        <f t="shared" ref="AV6:BD6" si="5">IF(AV8="-",NA(),AV8)</f>
        <v>2885</v>
      </c>
      <c r="AW6" s="59">
        <f t="shared" si="5"/>
        <v>2690</v>
      </c>
      <c r="AX6" s="59">
        <f t="shared" si="5"/>
        <v>2820</v>
      </c>
      <c r="AY6" s="59">
        <f t="shared" si="5"/>
        <v>4390</v>
      </c>
      <c r="AZ6" s="59">
        <f t="shared" si="5"/>
        <v>4046</v>
      </c>
      <c r="BA6" s="59">
        <f t="shared" si="5"/>
        <v>4096</v>
      </c>
      <c r="BB6" s="59">
        <f t="shared" si="5"/>
        <v>11889</v>
      </c>
      <c r="BC6" s="59">
        <f t="shared" si="5"/>
        <v>15661</v>
      </c>
      <c r="BD6" s="59">
        <f t="shared" si="5"/>
        <v>8338</v>
      </c>
      <c r="BE6" s="59" t="str">
        <f>IF(BE8="-","【-】","【"&amp;SUBSTITUTE(TEXT(BE8,"#,##0"),"-","△")&amp;"】")</f>
        <v>【4,220】</v>
      </c>
      <c r="BF6" s="64">
        <f>IF(BF8="-",NA(),BF8)</f>
        <v>33.5</v>
      </c>
      <c r="BG6" s="64">
        <f t="shared" ref="BG6:BO6" si="6">IF(BG8="-",NA(),BG8)</f>
        <v>34.4</v>
      </c>
      <c r="BH6" s="64">
        <f t="shared" si="6"/>
        <v>36.4</v>
      </c>
      <c r="BI6" s="64">
        <f t="shared" si="6"/>
        <v>33.1</v>
      </c>
      <c r="BJ6" s="64">
        <f t="shared" si="6"/>
        <v>22</v>
      </c>
      <c r="BK6" s="64">
        <f t="shared" si="6"/>
        <v>16.7</v>
      </c>
      <c r="BL6" s="64">
        <f t="shared" si="6"/>
        <v>17.399999999999999</v>
      </c>
      <c r="BM6" s="64">
        <f t="shared" si="6"/>
        <v>16</v>
      </c>
      <c r="BN6" s="64">
        <f t="shared" si="6"/>
        <v>15.6</v>
      </c>
      <c r="BO6" s="64">
        <f t="shared" si="6"/>
        <v>16.3</v>
      </c>
      <c r="BP6" s="64" t="str">
        <f>IF(BP8="-","【-】","【"&amp;SUBSTITUTE(TEXT(BP8,"#,##0.0"),"-","△")&amp;"】")</f>
        <v>【22.1】</v>
      </c>
      <c r="BQ6" s="64">
        <f>IF(BQ8="-",NA(),BQ8)</f>
        <v>51</v>
      </c>
      <c r="BR6" s="64">
        <f t="shared" ref="BR6:BZ6" si="7">IF(BR8="-",NA(),BR8)</f>
        <v>50</v>
      </c>
      <c r="BS6" s="64">
        <f t="shared" si="7"/>
        <v>50</v>
      </c>
      <c r="BT6" s="64">
        <f t="shared" si="7"/>
        <v>53.5</v>
      </c>
      <c r="BU6" s="64">
        <f t="shared" si="7"/>
        <v>73.7</v>
      </c>
      <c r="BV6" s="64">
        <f t="shared" si="7"/>
        <v>38.4</v>
      </c>
      <c r="BW6" s="64">
        <f t="shared" si="7"/>
        <v>35.799999999999997</v>
      </c>
      <c r="BX6" s="64">
        <f t="shared" si="7"/>
        <v>39.4</v>
      </c>
      <c r="BY6" s="64">
        <f t="shared" si="7"/>
        <v>41.5</v>
      </c>
      <c r="BZ6" s="64">
        <f t="shared" si="7"/>
        <v>33.9</v>
      </c>
      <c r="CA6" s="64" t="str">
        <f>IF(CA8="-","【-】","【"&amp;SUBSTITUTE(TEXT(CA8,"#,##0.0"),"-","△")&amp;"】")</f>
        <v>【32.5】</v>
      </c>
      <c r="CB6" s="64">
        <f>IF(CB8="-",NA(),CB8)</f>
        <v>-22</v>
      </c>
      <c r="CC6" s="64">
        <f t="shared" ref="CC6:CK6" si="8">IF(CC8="-",NA(),CC8)</f>
        <v>-22</v>
      </c>
      <c r="CD6" s="64">
        <f t="shared" si="8"/>
        <v>-21</v>
      </c>
      <c r="CE6" s="64">
        <f t="shared" si="8"/>
        <v>-24.6</v>
      </c>
      <c r="CF6" s="64">
        <f t="shared" si="8"/>
        <v>-62.5</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-27230</v>
      </c>
      <c r="CN6" s="59">
        <f t="shared" ref="CN6:CV6" si="9">IF(CN8="-",NA(),CN8)</f>
        <v>-28013</v>
      </c>
      <c r="CO6" s="59">
        <f t="shared" si="9"/>
        <v>-25962</v>
      </c>
      <c r="CP6" s="59">
        <f t="shared" si="9"/>
        <v>-27651</v>
      </c>
      <c r="CQ6" s="59">
        <f t="shared" si="9"/>
        <v>-44401</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120</v>
      </c>
      <c r="DI6" s="60" t="str">
        <f t="shared" ref="DI6:DJ6" si="10">DI8</f>
        <v>-</v>
      </c>
      <c r="DJ6" s="60" t="str">
        <f t="shared" si="10"/>
        <v>-</v>
      </c>
      <c r="DK6" s="64"/>
      <c r="DL6" s="64"/>
      <c r="DM6" s="64"/>
      <c r="DN6" s="64"/>
      <c r="DO6" s="64"/>
      <c r="DP6" s="64"/>
      <c r="DQ6" s="64"/>
      <c r="DR6" s="64"/>
      <c r="DS6" s="64"/>
      <c r="DT6" s="64"/>
      <c r="DU6" s="64" t="s">
        <v>121</v>
      </c>
      <c r="DV6" s="64">
        <f>IF(DV8="-",NA(),DV8)</f>
        <v>24</v>
      </c>
      <c r="DW6" s="64">
        <f t="shared" ref="DW6:EE6" si="11">IF(DW8="-",NA(),DW8)</f>
        <v>23</v>
      </c>
      <c r="DX6" s="64">
        <f t="shared" si="11"/>
        <v>23</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1.1999999999999999E-3</v>
      </c>
      <c r="EH6" s="65">
        <f t="shared" ref="EH6:EP6" si="12">IF(EH8="-",NA(),EH8)</f>
        <v>1.1000000000000001E-3</v>
      </c>
      <c r="EI6" s="65">
        <f t="shared" si="12"/>
        <v>1.1000000000000001E-3</v>
      </c>
      <c r="EJ6" s="65">
        <f t="shared" si="12"/>
        <v>1E-3</v>
      </c>
      <c r="EK6" s="65">
        <f t="shared" si="12"/>
        <v>6.9999999999999999E-4</v>
      </c>
      <c r="EL6" s="65">
        <f t="shared" si="12"/>
        <v>5.2600000000000001E-2</v>
      </c>
      <c r="EM6" s="65">
        <f t="shared" si="12"/>
        <v>5.4800000000000001E-2</v>
      </c>
      <c r="EN6" s="65">
        <f t="shared" si="12"/>
        <v>4.9700000000000001E-2</v>
      </c>
      <c r="EO6" s="65">
        <f t="shared" si="12"/>
        <v>4.2299999999999997E-2</v>
      </c>
      <c r="EP6" s="65">
        <f t="shared" si="12"/>
        <v>3.3399999999999999E-2</v>
      </c>
    </row>
    <row r="7" spans="1:146" s="66" customFormat="1" x14ac:dyDescent="0.2">
      <c r="A7" s="42" t="s">
        <v>122</v>
      </c>
      <c r="B7" s="57">
        <f t="shared" ref="B7:X7" si="13">B8</f>
        <v>2018</v>
      </c>
      <c r="C7" s="57">
        <f t="shared" si="13"/>
        <v>342025</v>
      </c>
      <c r="D7" s="57">
        <f t="shared" si="13"/>
        <v>47</v>
      </c>
      <c r="E7" s="57">
        <f t="shared" si="13"/>
        <v>11</v>
      </c>
      <c r="F7" s="57">
        <f t="shared" si="13"/>
        <v>1</v>
      </c>
      <c r="G7" s="57">
        <f t="shared" si="13"/>
        <v>1</v>
      </c>
      <c r="H7" s="57" t="str">
        <f t="shared" si="13"/>
        <v>広島県　呉市</v>
      </c>
      <c r="I7" s="57" t="str">
        <f t="shared" si="13"/>
        <v>野呂高原ロッジ</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2215</v>
      </c>
      <c r="R7" s="60">
        <f t="shared" si="13"/>
        <v>81</v>
      </c>
      <c r="S7" s="61">
        <f t="shared" si="13"/>
        <v>6633</v>
      </c>
      <c r="T7" s="62" t="str">
        <f t="shared" si="13"/>
        <v>利用料金制</v>
      </c>
      <c r="U7" s="58">
        <f t="shared" si="13"/>
        <v>18.8</v>
      </c>
      <c r="V7" s="62" t="str">
        <f t="shared" si="13"/>
        <v>無</v>
      </c>
      <c r="W7" s="63">
        <f t="shared" si="13"/>
        <v>21.7</v>
      </c>
      <c r="X7" s="62" t="str">
        <f t="shared" si="13"/>
        <v>無</v>
      </c>
      <c r="Y7" s="64">
        <f>Y8</f>
        <v>102</v>
      </c>
      <c r="Z7" s="64">
        <f t="shared" ref="Z7:AH7" si="14">Z8</f>
        <v>101</v>
      </c>
      <c r="AA7" s="64">
        <f t="shared" si="14"/>
        <v>102</v>
      </c>
      <c r="AB7" s="64">
        <f t="shared" si="14"/>
        <v>100</v>
      </c>
      <c r="AC7" s="64">
        <f t="shared" si="14"/>
        <v>86.3</v>
      </c>
      <c r="AD7" s="64">
        <f t="shared" si="14"/>
        <v>86.7</v>
      </c>
      <c r="AE7" s="64">
        <f t="shared" si="14"/>
        <v>90.7</v>
      </c>
      <c r="AF7" s="64">
        <f t="shared" si="14"/>
        <v>86.4</v>
      </c>
      <c r="AG7" s="64">
        <f t="shared" si="14"/>
        <v>93.1</v>
      </c>
      <c r="AH7" s="64">
        <f t="shared" si="14"/>
        <v>90.5</v>
      </c>
      <c r="AI7" s="64"/>
      <c r="AJ7" s="64">
        <f>AJ8</f>
        <v>20</v>
      </c>
      <c r="AK7" s="64">
        <f t="shared" ref="AK7:AS7" si="15">AK8</f>
        <v>19</v>
      </c>
      <c r="AL7" s="64">
        <f t="shared" si="15"/>
        <v>19</v>
      </c>
      <c r="AM7" s="64">
        <f t="shared" si="15"/>
        <v>19.7</v>
      </c>
      <c r="AN7" s="64">
        <f t="shared" si="15"/>
        <v>24.7</v>
      </c>
      <c r="AO7" s="64">
        <f t="shared" si="15"/>
        <v>34.4</v>
      </c>
      <c r="AP7" s="64">
        <f t="shared" si="15"/>
        <v>35.5</v>
      </c>
      <c r="AQ7" s="64">
        <f t="shared" si="15"/>
        <v>34.700000000000003</v>
      </c>
      <c r="AR7" s="64">
        <f t="shared" si="15"/>
        <v>32.299999999999997</v>
      </c>
      <c r="AS7" s="64">
        <f t="shared" si="15"/>
        <v>19.7</v>
      </c>
      <c r="AT7" s="64"/>
      <c r="AU7" s="59">
        <f>AU8</f>
        <v>3087</v>
      </c>
      <c r="AV7" s="59">
        <f t="shared" ref="AV7:BD7" si="16">AV8</f>
        <v>2885</v>
      </c>
      <c r="AW7" s="59">
        <f t="shared" si="16"/>
        <v>2690</v>
      </c>
      <c r="AX7" s="59">
        <f t="shared" si="16"/>
        <v>2820</v>
      </c>
      <c r="AY7" s="59">
        <f t="shared" si="16"/>
        <v>4390</v>
      </c>
      <c r="AZ7" s="59">
        <f t="shared" si="16"/>
        <v>4046</v>
      </c>
      <c r="BA7" s="59">
        <f t="shared" si="16"/>
        <v>4096</v>
      </c>
      <c r="BB7" s="59">
        <f t="shared" si="16"/>
        <v>11889</v>
      </c>
      <c r="BC7" s="59">
        <f t="shared" si="16"/>
        <v>15661</v>
      </c>
      <c r="BD7" s="59">
        <f t="shared" si="16"/>
        <v>8338</v>
      </c>
      <c r="BE7" s="59"/>
      <c r="BF7" s="64">
        <f>BF8</f>
        <v>33.5</v>
      </c>
      <c r="BG7" s="64">
        <f t="shared" ref="BG7:BO7" si="17">BG8</f>
        <v>34.4</v>
      </c>
      <c r="BH7" s="64">
        <f t="shared" si="17"/>
        <v>36.4</v>
      </c>
      <c r="BI7" s="64">
        <f t="shared" si="17"/>
        <v>33.1</v>
      </c>
      <c r="BJ7" s="64">
        <f t="shared" si="17"/>
        <v>22</v>
      </c>
      <c r="BK7" s="64">
        <f t="shared" si="17"/>
        <v>16.7</v>
      </c>
      <c r="BL7" s="64">
        <f t="shared" si="17"/>
        <v>17.399999999999999</v>
      </c>
      <c r="BM7" s="64">
        <f t="shared" si="17"/>
        <v>16</v>
      </c>
      <c r="BN7" s="64">
        <f t="shared" si="17"/>
        <v>15.6</v>
      </c>
      <c r="BO7" s="64">
        <f t="shared" si="17"/>
        <v>16.3</v>
      </c>
      <c r="BP7" s="64"/>
      <c r="BQ7" s="64">
        <f>BQ8</f>
        <v>51</v>
      </c>
      <c r="BR7" s="64">
        <f t="shared" ref="BR7:BZ7" si="18">BR8</f>
        <v>50</v>
      </c>
      <c r="BS7" s="64">
        <f t="shared" si="18"/>
        <v>50</v>
      </c>
      <c r="BT7" s="64">
        <f t="shared" si="18"/>
        <v>53.5</v>
      </c>
      <c r="BU7" s="64">
        <f t="shared" si="18"/>
        <v>73.7</v>
      </c>
      <c r="BV7" s="64">
        <f t="shared" si="18"/>
        <v>38.4</v>
      </c>
      <c r="BW7" s="64">
        <f t="shared" si="18"/>
        <v>35.799999999999997</v>
      </c>
      <c r="BX7" s="64">
        <f t="shared" si="18"/>
        <v>39.4</v>
      </c>
      <c r="BY7" s="64">
        <f t="shared" si="18"/>
        <v>41.5</v>
      </c>
      <c r="BZ7" s="64">
        <f t="shared" si="18"/>
        <v>33.9</v>
      </c>
      <c r="CA7" s="64"/>
      <c r="CB7" s="64">
        <f>CB8</f>
        <v>-22</v>
      </c>
      <c r="CC7" s="64">
        <f t="shared" ref="CC7:CK7" si="19">CC8</f>
        <v>-22</v>
      </c>
      <c r="CD7" s="64">
        <f t="shared" si="19"/>
        <v>-21</v>
      </c>
      <c r="CE7" s="64">
        <f t="shared" si="19"/>
        <v>-24.6</v>
      </c>
      <c r="CF7" s="64">
        <f t="shared" si="19"/>
        <v>-62.5</v>
      </c>
      <c r="CG7" s="64">
        <f t="shared" si="19"/>
        <v>-22.8</v>
      </c>
      <c r="CH7" s="64">
        <f t="shared" si="19"/>
        <v>-17.100000000000001</v>
      </c>
      <c r="CI7" s="64">
        <f t="shared" si="19"/>
        <v>-18.899999999999999</v>
      </c>
      <c r="CJ7" s="64">
        <f t="shared" si="19"/>
        <v>-20.100000000000001</v>
      </c>
      <c r="CK7" s="64">
        <f t="shared" si="19"/>
        <v>-47.7</v>
      </c>
      <c r="CL7" s="64"/>
      <c r="CM7" s="59">
        <f>CM8</f>
        <v>-27230</v>
      </c>
      <c r="CN7" s="59">
        <f t="shared" ref="CN7:CV7" si="20">CN8</f>
        <v>-28013</v>
      </c>
      <c r="CO7" s="59">
        <f t="shared" si="20"/>
        <v>-25962</v>
      </c>
      <c r="CP7" s="59">
        <f t="shared" si="20"/>
        <v>-27651</v>
      </c>
      <c r="CQ7" s="59">
        <f t="shared" si="20"/>
        <v>-44401</v>
      </c>
      <c r="CR7" s="59">
        <f t="shared" si="20"/>
        <v>-10419</v>
      </c>
      <c r="CS7" s="59">
        <f t="shared" si="20"/>
        <v>-9739</v>
      </c>
      <c r="CT7" s="59">
        <f t="shared" si="20"/>
        <v>-10274</v>
      </c>
      <c r="CU7" s="59">
        <f t="shared" si="20"/>
        <v>-13530</v>
      </c>
      <c r="CV7" s="59">
        <f t="shared" si="20"/>
        <v>-14948</v>
      </c>
      <c r="CW7" s="59"/>
      <c r="CX7" s="64" t="s">
        <v>123</v>
      </c>
      <c r="CY7" s="64" t="s">
        <v>123</v>
      </c>
      <c r="CZ7" s="64" t="s">
        <v>123</v>
      </c>
      <c r="DA7" s="64" t="s">
        <v>123</v>
      </c>
      <c r="DB7" s="64" t="s">
        <v>123</v>
      </c>
      <c r="DC7" s="64" t="s">
        <v>123</v>
      </c>
      <c r="DD7" s="64" t="s">
        <v>123</v>
      </c>
      <c r="DE7" s="64" t="s">
        <v>123</v>
      </c>
      <c r="DF7" s="64" t="s">
        <v>123</v>
      </c>
      <c r="DG7" s="64" t="s">
        <v>120</v>
      </c>
      <c r="DH7" s="64"/>
      <c r="DI7" s="60" t="str">
        <f>DI8</f>
        <v>-</v>
      </c>
      <c r="DJ7" s="60" t="str">
        <f>DJ8</f>
        <v>-</v>
      </c>
      <c r="DK7" s="64" t="s">
        <v>123</v>
      </c>
      <c r="DL7" s="64" t="s">
        <v>123</v>
      </c>
      <c r="DM7" s="64" t="s">
        <v>123</v>
      </c>
      <c r="DN7" s="64" t="s">
        <v>123</v>
      </c>
      <c r="DO7" s="64" t="s">
        <v>123</v>
      </c>
      <c r="DP7" s="64" t="s">
        <v>123</v>
      </c>
      <c r="DQ7" s="64" t="s">
        <v>123</v>
      </c>
      <c r="DR7" s="64" t="s">
        <v>123</v>
      </c>
      <c r="DS7" s="64" t="s">
        <v>123</v>
      </c>
      <c r="DT7" s="64" t="s">
        <v>121</v>
      </c>
      <c r="DU7" s="64"/>
      <c r="DV7" s="64">
        <f>DV8</f>
        <v>24</v>
      </c>
      <c r="DW7" s="64">
        <f t="shared" ref="DW7:EE7" si="21">DW8</f>
        <v>23</v>
      </c>
      <c r="DX7" s="64">
        <f t="shared" si="21"/>
        <v>23</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2">
      <c r="A8" s="42"/>
      <c r="B8" s="67">
        <v>2018</v>
      </c>
      <c r="C8" s="67">
        <v>342025</v>
      </c>
      <c r="D8" s="67">
        <v>47</v>
      </c>
      <c r="E8" s="67">
        <v>11</v>
      </c>
      <c r="F8" s="67">
        <v>1</v>
      </c>
      <c r="G8" s="67">
        <v>1</v>
      </c>
      <c r="H8" s="67" t="s">
        <v>124</v>
      </c>
      <c r="I8" s="67" t="s">
        <v>125</v>
      </c>
      <c r="J8" s="67" t="s">
        <v>126</v>
      </c>
      <c r="K8" s="67" t="s">
        <v>127</v>
      </c>
      <c r="L8" s="67" t="s">
        <v>128</v>
      </c>
      <c r="M8" s="67" t="s">
        <v>129</v>
      </c>
      <c r="N8" s="67" t="s">
        <v>130</v>
      </c>
      <c r="O8" s="68" t="s">
        <v>131</v>
      </c>
      <c r="P8" s="68" t="s">
        <v>131</v>
      </c>
      <c r="Q8" s="69">
        <v>2215</v>
      </c>
      <c r="R8" s="69">
        <v>81</v>
      </c>
      <c r="S8" s="70">
        <v>6633</v>
      </c>
      <c r="T8" s="71" t="s">
        <v>132</v>
      </c>
      <c r="U8" s="68">
        <v>18.8</v>
      </c>
      <c r="V8" s="71" t="s">
        <v>133</v>
      </c>
      <c r="W8" s="72">
        <v>21.7</v>
      </c>
      <c r="X8" s="71" t="s">
        <v>133</v>
      </c>
      <c r="Y8" s="73">
        <v>102</v>
      </c>
      <c r="Z8" s="73">
        <v>101</v>
      </c>
      <c r="AA8" s="73">
        <v>102</v>
      </c>
      <c r="AB8" s="73">
        <v>100</v>
      </c>
      <c r="AC8" s="73">
        <v>86.3</v>
      </c>
      <c r="AD8" s="73">
        <v>86.7</v>
      </c>
      <c r="AE8" s="73">
        <v>90.7</v>
      </c>
      <c r="AF8" s="73">
        <v>86.4</v>
      </c>
      <c r="AG8" s="73">
        <v>93.1</v>
      </c>
      <c r="AH8" s="73">
        <v>90.5</v>
      </c>
      <c r="AI8" s="73">
        <v>112</v>
      </c>
      <c r="AJ8" s="73">
        <v>20</v>
      </c>
      <c r="AK8" s="73">
        <v>19</v>
      </c>
      <c r="AL8" s="73">
        <v>19</v>
      </c>
      <c r="AM8" s="73">
        <v>19.7</v>
      </c>
      <c r="AN8" s="73">
        <v>24.7</v>
      </c>
      <c r="AO8" s="73">
        <v>34.4</v>
      </c>
      <c r="AP8" s="73">
        <v>35.5</v>
      </c>
      <c r="AQ8" s="73">
        <v>34.700000000000003</v>
      </c>
      <c r="AR8" s="73">
        <v>32.299999999999997</v>
      </c>
      <c r="AS8" s="73">
        <v>19.7</v>
      </c>
      <c r="AT8" s="73">
        <v>19.5</v>
      </c>
      <c r="AU8" s="74">
        <v>3087</v>
      </c>
      <c r="AV8" s="74">
        <v>2885</v>
      </c>
      <c r="AW8" s="74">
        <v>2690</v>
      </c>
      <c r="AX8" s="74">
        <v>2820</v>
      </c>
      <c r="AY8" s="74">
        <v>4390</v>
      </c>
      <c r="AZ8" s="74">
        <v>4046</v>
      </c>
      <c r="BA8" s="74">
        <v>4096</v>
      </c>
      <c r="BB8" s="74">
        <v>11889</v>
      </c>
      <c r="BC8" s="74">
        <v>15661</v>
      </c>
      <c r="BD8" s="74">
        <v>8338</v>
      </c>
      <c r="BE8" s="74">
        <v>4220</v>
      </c>
      <c r="BF8" s="73">
        <v>33.5</v>
      </c>
      <c r="BG8" s="73">
        <v>34.4</v>
      </c>
      <c r="BH8" s="73">
        <v>36.4</v>
      </c>
      <c r="BI8" s="73">
        <v>33.1</v>
      </c>
      <c r="BJ8" s="73">
        <v>22</v>
      </c>
      <c r="BK8" s="73">
        <v>16.7</v>
      </c>
      <c r="BL8" s="73">
        <v>17.399999999999999</v>
      </c>
      <c r="BM8" s="73">
        <v>16</v>
      </c>
      <c r="BN8" s="73">
        <v>15.6</v>
      </c>
      <c r="BO8" s="73">
        <v>16.3</v>
      </c>
      <c r="BP8" s="73">
        <v>22.1</v>
      </c>
      <c r="BQ8" s="73">
        <v>51</v>
      </c>
      <c r="BR8" s="73">
        <v>50</v>
      </c>
      <c r="BS8" s="73">
        <v>50</v>
      </c>
      <c r="BT8" s="73">
        <v>53.5</v>
      </c>
      <c r="BU8" s="73">
        <v>73.7</v>
      </c>
      <c r="BV8" s="73">
        <v>38.4</v>
      </c>
      <c r="BW8" s="73">
        <v>35.799999999999997</v>
      </c>
      <c r="BX8" s="73">
        <v>39.4</v>
      </c>
      <c r="BY8" s="73">
        <v>41.5</v>
      </c>
      <c r="BZ8" s="73">
        <v>33.9</v>
      </c>
      <c r="CA8" s="73">
        <v>32.5</v>
      </c>
      <c r="CB8" s="73">
        <v>-22</v>
      </c>
      <c r="CC8" s="73">
        <v>-22</v>
      </c>
      <c r="CD8" s="73">
        <v>-21</v>
      </c>
      <c r="CE8" s="75">
        <v>-24.6</v>
      </c>
      <c r="CF8" s="75">
        <v>-62.5</v>
      </c>
      <c r="CG8" s="73">
        <v>-22.8</v>
      </c>
      <c r="CH8" s="73">
        <v>-17.100000000000001</v>
      </c>
      <c r="CI8" s="73">
        <v>-18.899999999999999</v>
      </c>
      <c r="CJ8" s="73">
        <v>-20.100000000000001</v>
      </c>
      <c r="CK8" s="73">
        <v>-47.7</v>
      </c>
      <c r="CL8" s="73">
        <v>-106</v>
      </c>
      <c r="CM8" s="74">
        <v>-27230</v>
      </c>
      <c r="CN8" s="74">
        <v>-28013</v>
      </c>
      <c r="CO8" s="74">
        <v>-25962</v>
      </c>
      <c r="CP8" s="74">
        <v>-27651</v>
      </c>
      <c r="CQ8" s="74">
        <v>-44401</v>
      </c>
      <c r="CR8" s="74">
        <v>-10419</v>
      </c>
      <c r="CS8" s="74">
        <v>-9739</v>
      </c>
      <c r="CT8" s="74">
        <v>-10274</v>
      </c>
      <c r="CU8" s="74">
        <v>-13530</v>
      </c>
      <c r="CV8" s="74">
        <v>-14948</v>
      </c>
      <c r="CW8" s="74">
        <v>-5790</v>
      </c>
      <c r="CX8" s="73" t="s">
        <v>134</v>
      </c>
      <c r="CY8" s="73" t="s">
        <v>134</v>
      </c>
      <c r="CZ8" s="73" t="s">
        <v>134</v>
      </c>
      <c r="DA8" s="73" t="s">
        <v>134</v>
      </c>
      <c r="DB8" s="73" t="s">
        <v>134</v>
      </c>
      <c r="DC8" s="73" t="s">
        <v>134</v>
      </c>
      <c r="DD8" s="73" t="s">
        <v>134</v>
      </c>
      <c r="DE8" s="73" t="s">
        <v>134</v>
      </c>
      <c r="DF8" s="73" t="s">
        <v>134</v>
      </c>
      <c r="DG8" s="73" t="s">
        <v>134</v>
      </c>
      <c r="DH8" s="73" t="s">
        <v>134</v>
      </c>
      <c r="DI8" s="69" t="s">
        <v>134</v>
      </c>
      <c r="DJ8" s="69" t="s">
        <v>134</v>
      </c>
      <c r="DK8" s="73" t="s">
        <v>134</v>
      </c>
      <c r="DL8" s="73" t="s">
        <v>134</v>
      </c>
      <c r="DM8" s="73" t="s">
        <v>134</v>
      </c>
      <c r="DN8" s="73" t="s">
        <v>134</v>
      </c>
      <c r="DO8" s="73" t="s">
        <v>134</v>
      </c>
      <c r="DP8" s="73" t="s">
        <v>134</v>
      </c>
      <c r="DQ8" s="73" t="s">
        <v>134</v>
      </c>
      <c r="DR8" s="73" t="s">
        <v>134</v>
      </c>
      <c r="DS8" s="73" t="s">
        <v>134</v>
      </c>
      <c r="DT8" s="73" t="s">
        <v>134</v>
      </c>
      <c r="DU8" s="73" t="s">
        <v>134</v>
      </c>
      <c r="DV8" s="73">
        <v>24</v>
      </c>
      <c r="DW8" s="73">
        <v>23</v>
      </c>
      <c r="DX8" s="73">
        <v>23</v>
      </c>
      <c r="DY8" s="73">
        <v>0</v>
      </c>
      <c r="DZ8" s="73">
        <v>0</v>
      </c>
      <c r="EA8" s="73">
        <v>48</v>
      </c>
      <c r="EB8" s="73">
        <v>41.2</v>
      </c>
      <c r="EC8" s="73">
        <v>38.5</v>
      </c>
      <c r="ED8" s="73">
        <v>34.200000000000003</v>
      </c>
      <c r="EE8" s="73">
        <v>38.5</v>
      </c>
      <c r="EF8" s="73">
        <v>167.7</v>
      </c>
      <c r="EG8" s="76">
        <v>1.1999999999999999E-3</v>
      </c>
      <c r="EH8" s="77">
        <v>1.1000000000000001E-3</v>
      </c>
      <c r="EI8" s="77">
        <v>1.1000000000000001E-3</v>
      </c>
      <c r="EJ8" s="77">
        <v>1E-3</v>
      </c>
      <c r="EK8" s="77">
        <v>6.9999999999999999E-4</v>
      </c>
      <c r="EL8" s="77">
        <v>5.2600000000000001E-2</v>
      </c>
      <c r="EM8" s="77">
        <v>5.4800000000000001E-2</v>
      </c>
      <c r="EN8" s="77">
        <v>4.9700000000000001E-2</v>
      </c>
      <c r="EO8" s="77">
        <v>4.2299999999999997E-2</v>
      </c>
      <c r="EP8" s="77">
        <v>3.3399999999999999E-2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135</v>
      </c>
      <c r="C10" s="82" t="s">
        <v>136</v>
      </c>
      <c r="D10" s="82" t="s">
        <v>137</v>
      </c>
      <c r="E10" s="82" t="s">
        <v>138</v>
      </c>
      <c r="F10" s="82" t="s">
        <v>139</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2020-02-06T01:02:49Z</cp:lastPrinted>
  <dcterms:created xsi:type="dcterms:W3CDTF">2019-12-05T07:18:45Z</dcterms:created>
  <dcterms:modified xsi:type="dcterms:W3CDTF">2020-03-30T05:32:25Z</dcterms:modified>
  <cp:category/>
</cp:coreProperties>
</file>