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4" sheetId="1" r:id="rId1"/>
  </sheets>
  <definedNames>
    <definedName name="_xlnm.Print_Area" localSheetId="0">'tone-s04'!$A$1:$T$83</definedName>
  </definedNames>
  <calcPr fullCalcOnLoad="1"/>
</workbook>
</file>

<file path=xl/sharedStrings.xml><?xml version="1.0" encoding="utf-8"?>
<sst xmlns="http://schemas.openxmlformats.org/spreadsheetml/2006/main" count="195" uniqueCount="76">
  <si>
    <t>15</t>
  </si>
  <si>
    <t>　</t>
  </si>
  <si>
    <t>　</t>
  </si>
  <si>
    <t>（単位　人，％）</t>
  </si>
  <si>
    <t>総務省統計局「国勢調査報告」</t>
  </si>
  <si>
    <t>産　　　　　業</t>
  </si>
  <si>
    <t>総　　　　　　　　数</t>
  </si>
  <si>
    <t>自　　営　　業　　主</t>
  </si>
  <si>
    <t>家　　族　　従</t>
  </si>
  <si>
    <t>　　業　　者</t>
  </si>
  <si>
    <t>雇　　　用　　　者</t>
  </si>
  <si>
    <t>割　　　　　　　　合</t>
  </si>
  <si>
    <t>産　業</t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</si>
  <si>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</si>
  <si>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</si>
  <si>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</si>
  <si>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</si>
  <si>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t>総　　数</t>
  </si>
  <si>
    <t>1</t>
  </si>
  <si>
    <t>漁　　　業</t>
  </si>
  <si>
    <t>建　設　業</t>
  </si>
  <si>
    <t>製　造　業</t>
  </si>
  <si>
    <t>電気･ガス･熱供給･水道業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</si>
  <si>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</si>
  <si>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</si>
  <si>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</si>
  <si>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</si>
  <si>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</si>
  <si>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分類不能の産業</t>
  </si>
  <si>
    <t>分類不能</t>
  </si>
  <si>
    <t>男</t>
  </si>
  <si>
    <t>女</t>
  </si>
  <si>
    <t>1) 従業上の地位「不詳」を含む。　2) 家庭内職者は「自営業主」に含む。　3) 役員は「雇用者」に含む。</t>
  </si>
  <si>
    <t>1 この表は，５年ごとに行われる国勢調査において，調査年の９月24日から30日までの１週間の労働力状態を調査した結果である。
2 平成17年の数値は，国勢調査抽出詳細集計で対象となった15歳以上就業者について，平成19年産業分類によって再集計したものである。</t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</si>
  <si>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>22</t>
    </r>
    <r>
      <rPr>
        <sz val="8"/>
        <rFont val="ＭＳ 明朝"/>
        <family val="1"/>
      </rPr>
      <t>年の増加</t>
    </r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</si>
  <si>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</si>
  <si>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</si>
  <si>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</si>
  <si>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</si>
  <si>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</si>
  <si>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</si>
  <si>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</si>
  <si>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</si>
  <si>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</si>
  <si>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</si>
  <si>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</si>
  <si>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r>
      <t>公務</t>
    </r>
    <r>
      <rPr>
        <sz val="7"/>
        <rFont val="ＭＳ 明朝"/>
        <family val="1"/>
      </rPr>
      <t>（他に分類されるものを除く）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</si>
  <si>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</si>
  <si>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</si>
  <si>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</si>
  <si>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</si>
  <si>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</si>
  <si>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</si>
  <si>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</si>
  <si>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</si>
  <si>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</si>
  <si>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</si>
  <si>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</si>
  <si>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</si>
  <si>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</si>
  <si>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</si>
  <si>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</si>
  <si>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平成17・22年</t>
  </si>
  <si>
    <t>3</t>
  </si>
  <si>
    <t>－</t>
  </si>
  <si>
    <t>2</t>
  </si>
  <si>
    <r>
      <t>第</t>
    </r>
    <r>
      <rPr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</si>
  <si>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</si>
  <si>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</si>
  <si>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r>
      <t>1</t>
    </r>
    <r>
      <rPr>
        <sz val="8"/>
        <rFont val="ＭＳ 明朝"/>
        <family val="1"/>
      </rPr>
      <t>次産業</t>
    </r>
  </si>
  <si>
    <r>
      <t>2</t>
    </r>
    <r>
      <rPr>
        <sz val="8"/>
        <rFont val="ＭＳ 明朝"/>
        <family val="1"/>
      </rPr>
      <t>次産業</t>
    </r>
  </si>
  <si>
    <r>
      <t>3</t>
    </r>
    <r>
      <rPr>
        <sz val="8"/>
        <rFont val="ＭＳ 明朝"/>
        <family val="1"/>
      </rPr>
      <t>次産業</t>
    </r>
  </si>
  <si>
    <r>
      <t>184</t>
    </r>
    <r>
      <rPr>
        <sz val="8"/>
        <rFont val="ＭＳ 明朝"/>
        <family val="1"/>
      </rPr>
      <t>　労働・賃金</t>
    </r>
  </si>
  <si>
    <r>
      <t>労働・賃金　</t>
    </r>
    <r>
      <rPr>
        <sz val="8"/>
        <rFont val="Century Gothic"/>
        <family val="2"/>
      </rPr>
      <t>185</t>
    </r>
  </si>
  <si>
    <t xml:space="preserve">   男女別15歳以上就業者数</t>
  </si>
  <si>
    <t>　　123　従業上の地位，産業(大分類)，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</si>
</sst>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#0"/>
    <numFmt numFmtId="185" formatCode="0.0_);[Red]\(0.0\)"/>
    <numFmt numFmtId="186" formatCode="###\ ##0"/>
    <numFmt numFmtId="187" formatCode="##0.0"/>
    <numFmt numFmtId="188" formatCode="[=0]&quot;―&quot;;###\ ###\ ###\ ##0"/>
    <numFmt numFmtId="189" formatCode="###\ ##0.0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b/>
      <i/>
      <sz val="8"/>
      <name val="Century Gothic"/>
      <family val="2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19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horizontal="distributed" vertical="center" wrapText="1"/>
      <protection locked="0"/>
    </xf>
    <xf numFmtId="18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16" fillId="0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distributed" wrapText="1"/>
      <protection locked="0"/>
    </xf>
    <xf numFmtId="49" fontId="3" fillId="0" borderId="21" xfId="0" applyNumberFormat="1" applyFont="1" applyFill="1" applyBorder="1" applyAlignment="1" applyProtection="1">
      <alignment horizontal="distributed" wrapText="1"/>
      <protection locked="0"/>
    </xf>
    <xf numFmtId="176" fontId="5" fillId="0" borderId="20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0" xfId="0" applyNumberFormat="1" applyFont="1" applyFill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83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95250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25400" y="12477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2540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6215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638175</xdr:colOff>
      <xdr:row>4</xdr:row>
      <xdr:rowOff>57150</xdr:rowOff>
    </xdr:from>
    <xdr:to>
      <xdr:col>6</xdr:col>
      <xdr:colOff>781050</xdr:colOff>
      <xdr:row>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33800" y="12096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238125</xdr:colOff>
      <xdr:row>4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11811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571500</xdr:colOff>
      <xdr:row>4</xdr:row>
      <xdr:rowOff>66675</xdr:rowOff>
    </xdr:from>
    <xdr:to>
      <xdr:col>12</xdr:col>
      <xdr:colOff>809625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239375" y="1219200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96050" y="11811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238125</xdr:colOff>
      <xdr:row>4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48700" y="11811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657225</xdr:colOff>
      <xdr:row>4</xdr:row>
      <xdr:rowOff>66675</xdr:rowOff>
    </xdr:from>
    <xdr:to>
      <xdr:col>8</xdr:col>
      <xdr:colOff>828675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19800" y="1219200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180975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96050" y="11811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13" customWidth="1"/>
    <col min="2" max="3" width="2.125" style="14" customWidth="1"/>
    <col min="4" max="4" width="20.00390625" style="12" customWidth="1"/>
    <col min="5" max="5" width="0.875" style="13" customWidth="1"/>
    <col min="6" max="10" width="14.875" style="13" customWidth="1"/>
    <col min="11" max="15" width="13.375" style="13" customWidth="1"/>
    <col min="16" max="17" width="12.625" style="13" customWidth="1"/>
    <col min="18" max="19" width="3.375" style="13" customWidth="1"/>
    <col min="20" max="20" width="0.6171875" style="13" customWidth="1"/>
    <col min="21" max="16384" width="9.00390625" style="13" customWidth="1"/>
  </cols>
  <sheetData>
    <row r="1" spans="1:20" ht="13.5">
      <c r="A1" s="11" t="s">
        <v>1</v>
      </c>
      <c r="B1" s="13" t="s">
        <v>72</v>
      </c>
      <c r="C1" s="12"/>
      <c r="E1" s="12"/>
      <c r="S1" s="58" t="s">
        <v>73</v>
      </c>
      <c r="T1" s="11" t="s">
        <v>2</v>
      </c>
    </row>
    <row r="2" spans="3:19" ht="27.75" customHeight="1">
      <c r="C2" s="15"/>
      <c r="D2" s="15"/>
      <c r="E2" s="15"/>
      <c r="F2" s="15"/>
      <c r="G2" s="15"/>
      <c r="H2" s="64" t="s">
        <v>75</v>
      </c>
      <c r="I2" s="64"/>
      <c r="J2" s="64"/>
      <c r="K2" s="16" t="s">
        <v>74</v>
      </c>
      <c r="M2" s="8"/>
      <c r="N2" s="1"/>
      <c r="O2" s="1" t="s">
        <v>62</v>
      </c>
      <c r="P2" s="15"/>
      <c r="Q2" s="15"/>
      <c r="R2" s="15"/>
      <c r="S2" s="15"/>
    </row>
    <row r="3" spans="2:19" ht="36" customHeight="1">
      <c r="B3" s="65" t="s">
        <v>33</v>
      </c>
      <c r="C3" s="66"/>
      <c r="D3" s="66"/>
      <c r="E3" s="66"/>
      <c r="F3" s="66"/>
      <c r="G3" s="66"/>
      <c r="H3" s="66"/>
      <c r="I3" s="6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20" ht="13.5" customHeight="1" thickBot="1">
      <c r="B4" s="18" t="s">
        <v>3</v>
      </c>
      <c r="C4" s="18"/>
      <c r="E4" s="19"/>
      <c r="F4" s="19"/>
      <c r="G4" s="19"/>
      <c r="H4" s="19"/>
      <c r="I4" s="19"/>
      <c r="J4" s="19"/>
      <c r="K4" s="19"/>
      <c r="L4" s="19"/>
      <c r="M4" s="19"/>
      <c r="N4" s="19"/>
      <c r="P4" s="19"/>
      <c r="Q4" s="20"/>
      <c r="R4" s="20"/>
      <c r="S4" s="20"/>
      <c r="T4" s="20" t="s">
        <v>4</v>
      </c>
    </row>
    <row r="5" spans="1:20" s="23" customFormat="1" ht="14.25" thickTop="1">
      <c r="A5" s="21"/>
      <c r="B5" s="67" t="s">
        <v>5</v>
      </c>
      <c r="C5" s="68"/>
      <c r="D5" s="68"/>
      <c r="E5" s="22"/>
      <c r="F5" s="70" t="s">
        <v>6</v>
      </c>
      <c r="G5" s="71"/>
      <c r="H5" s="70" t="s">
        <v>7</v>
      </c>
      <c r="I5" s="71"/>
      <c r="J5" s="9" t="s">
        <v>8</v>
      </c>
      <c r="K5" s="10" t="s">
        <v>9</v>
      </c>
      <c r="L5" s="70" t="s">
        <v>10</v>
      </c>
      <c r="M5" s="71"/>
      <c r="N5" s="70" t="s">
        <v>34</v>
      </c>
      <c r="O5" s="71"/>
      <c r="P5" s="70" t="s">
        <v>11</v>
      </c>
      <c r="Q5" s="78"/>
      <c r="R5" s="79" t="s">
        <v>12</v>
      </c>
      <c r="S5" s="80"/>
      <c r="T5" s="21"/>
    </row>
    <row r="6" spans="1:20" s="23" customFormat="1" ht="13.5">
      <c r="A6" s="24"/>
      <c r="B6" s="69"/>
      <c r="C6" s="69"/>
      <c r="D6" s="69"/>
      <c r="E6" s="25"/>
      <c r="F6" s="2" t="s">
        <v>13</v>
      </c>
      <c r="G6" s="2" t="s">
        <v>36</v>
      </c>
      <c r="H6" s="2" t="s">
        <v>13</v>
      </c>
      <c r="I6" s="2" t="s">
        <v>36</v>
      </c>
      <c r="J6" s="3" t="s">
        <v>13</v>
      </c>
      <c r="K6" s="59" t="s">
        <v>36</v>
      </c>
      <c r="L6" s="2" t="s">
        <v>13</v>
      </c>
      <c r="M6" s="60" t="s">
        <v>36</v>
      </c>
      <c r="N6" s="26" t="s">
        <v>14</v>
      </c>
      <c r="O6" s="26" t="s">
        <v>15</v>
      </c>
      <c r="P6" s="26" t="s">
        <v>35</v>
      </c>
      <c r="Q6" s="2" t="s">
        <v>36</v>
      </c>
      <c r="R6" s="81"/>
      <c r="S6" s="82"/>
      <c r="T6" s="24"/>
    </row>
    <row r="7" spans="2:19" s="27" customFormat="1" ht="1.5" customHeight="1">
      <c r="B7" s="28"/>
      <c r="C7" s="28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1"/>
    </row>
    <row r="8" spans="1:20" s="39" customFormat="1" ht="10.5" customHeight="1">
      <c r="A8" s="33"/>
      <c r="B8" s="34" t="s">
        <v>16</v>
      </c>
      <c r="C8" s="35"/>
      <c r="D8" s="36"/>
      <c r="E8" s="37"/>
      <c r="F8" s="4">
        <v>1398026</v>
      </c>
      <c r="G8" s="4">
        <v>1343318</v>
      </c>
      <c r="H8" s="4">
        <v>147402</v>
      </c>
      <c r="I8" s="4">
        <v>122614</v>
      </c>
      <c r="J8" s="4">
        <v>56862</v>
      </c>
      <c r="K8" s="4">
        <v>42808</v>
      </c>
      <c r="L8" s="4">
        <v>1193669</v>
      </c>
      <c r="M8" s="4">
        <v>1143158</v>
      </c>
      <c r="N8" s="38">
        <f>G8-F8</f>
        <v>-54708</v>
      </c>
      <c r="O8" s="5">
        <f>N8/F8*100</f>
        <v>-3.913231942753568</v>
      </c>
      <c r="P8" s="5">
        <f>F8/$F$8*100</f>
        <v>100</v>
      </c>
      <c r="Q8" s="5">
        <f>G8/$G$8*100</f>
        <v>100</v>
      </c>
      <c r="R8" s="74" t="s">
        <v>17</v>
      </c>
      <c r="S8" s="75"/>
      <c r="T8" s="33"/>
    </row>
    <row r="9" spans="1:20" s="39" customFormat="1" ht="10.5" customHeight="1">
      <c r="A9" s="33"/>
      <c r="B9" s="34"/>
      <c r="C9" s="35" t="s">
        <v>66</v>
      </c>
      <c r="D9" s="45"/>
      <c r="E9" s="37"/>
      <c r="F9" s="6">
        <f aca="true" t="shared" si="0" ref="F9:N9">F11+F10</f>
        <v>60826</v>
      </c>
      <c r="G9" s="6">
        <f t="shared" si="0"/>
        <v>43953</v>
      </c>
      <c r="H9" s="6">
        <f t="shared" si="0"/>
        <v>32812</v>
      </c>
      <c r="I9" s="6">
        <f t="shared" si="0"/>
        <v>22443</v>
      </c>
      <c r="J9" s="6">
        <f t="shared" si="0"/>
        <v>19620</v>
      </c>
      <c r="K9" s="6">
        <f t="shared" si="0"/>
        <v>12678</v>
      </c>
      <c r="L9" s="6">
        <f t="shared" si="0"/>
        <v>8394</v>
      </c>
      <c r="M9" s="6">
        <f t="shared" si="0"/>
        <v>8793</v>
      </c>
      <c r="N9" s="6">
        <f t="shared" si="0"/>
        <v>-16873</v>
      </c>
      <c r="O9" s="7">
        <f>N9/F9*100</f>
        <v>-27.739782329924704</v>
      </c>
      <c r="P9" s="7">
        <f>F9/$F$8*100</f>
        <v>4.350848982780006</v>
      </c>
      <c r="Q9" s="7">
        <f>G9/$G$8*100</f>
        <v>3.271972831451674</v>
      </c>
      <c r="R9" s="72" t="s">
        <v>69</v>
      </c>
      <c r="S9" s="73"/>
      <c r="T9" s="33"/>
    </row>
    <row r="10" spans="1:20" s="39" customFormat="1" ht="10.5" customHeight="1">
      <c r="A10" s="33"/>
      <c r="B10" s="34"/>
      <c r="C10" s="43" t="s">
        <v>18</v>
      </c>
      <c r="D10" s="45" t="s">
        <v>37</v>
      </c>
      <c r="E10" s="37"/>
      <c r="F10" s="6">
        <v>56415</v>
      </c>
      <c r="G10" s="6">
        <v>40630</v>
      </c>
      <c r="H10" s="6">
        <v>31052</v>
      </c>
      <c r="I10" s="6">
        <v>21210</v>
      </c>
      <c r="J10" s="6">
        <v>18653</v>
      </c>
      <c r="K10" s="6">
        <v>11964</v>
      </c>
      <c r="L10" s="6">
        <v>6710</v>
      </c>
      <c r="M10" s="6">
        <v>7418</v>
      </c>
      <c r="N10" s="41">
        <f aca="true" t="shared" si="1" ref="N10:N75">G10-F10</f>
        <v>-15785</v>
      </c>
      <c r="O10" s="7">
        <f aca="true" t="shared" si="2" ref="O10:O75">N10/F10*100</f>
        <v>-27.980147123991845</v>
      </c>
      <c r="P10" s="7">
        <f aca="true" t="shared" si="3" ref="P10:P31">F10/$F$8*100</f>
        <v>4.035332676216322</v>
      </c>
      <c r="Q10" s="7">
        <f aca="true" t="shared" si="4" ref="Q10:Q31">G10/$G$8*100</f>
        <v>3.02460028079725</v>
      </c>
      <c r="R10" s="44">
        <v>1</v>
      </c>
      <c r="S10" s="42"/>
      <c r="T10" s="33"/>
    </row>
    <row r="11" spans="1:20" s="39" customFormat="1" ht="10.5" customHeight="1">
      <c r="A11" s="33"/>
      <c r="B11" s="40"/>
      <c r="C11" s="43" t="s">
        <v>65</v>
      </c>
      <c r="D11" s="45" t="s">
        <v>19</v>
      </c>
      <c r="E11" s="37"/>
      <c r="F11" s="6">
        <v>4411</v>
      </c>
      <c r="G11" s="6">
        <v>3323</v>
      </c>
      <c r="H11" s="6">
        <v>1760</v>
      </c>
      <c r="I11" s="6">
        <v>1233</v>
      </c>
      <c r="J11" s="6">
        <v>967</v>
      </c>
      <c r="K11" s="6">
        <v>714</v>
      </c>
      <c r="L11" s="6">
        <v>1684</v>
      </c>
      <c r="M11" s="6">
        <v>1375</v>
      </c>
      <c r="N11" s="41">
        <f t="shared" si="1"/>
        <v>-1088</v>
      </c>
      <c r="O11" s="7">
        <f t="shared" si="2"/>
        <v>-24.665608705508955</v>
      </c>
      <c r="P11" s="7">
        <f t="shared" si="3"/>
        <v>0.31551630656368335</v>
      </c>
      <c r="Q11" s="7">
        <f t="shared" si="4"/>
        <v>0.24737255065442437</v>
      </c>
      <c r="R11" s="44">
        <v>2</v>
      </c>
      <c r="S11" s="42"/>
      <c r="T11" s="33"/>
    </row>
    <row r="12" spans="1:20" s="39" customFormat="1" ht="10.5" customHeight="1">
      <c r="A12" s="33"/>
      <c r="B12" s="34"/>
      <c r="C12" s="35" t="s">
        <v>67</v>
      </c>
      <c r="D12" s="45"/>
      <c r="E12" s="37"/>
      <c r="F12" s="6">
        <f>F14+F13+F15</f>
        <v>378386</v>
      </c>
      <c r="G12" s="6">
        <f aca="true" t="shared" si="5" ref="G12:M12">G14+G13+G15</f>
        <v>340016</v>
      </c>
      <c r="H12" s="6">
        <f>H14+H15</f>
        <v>31221</v>
      </c>
      <c r="I12" s="6">
        <f t="shared" si="5"/>
        <v>25198</v>
      </c>
      <c r="J12" s="6">
        <f>J14+J15</f>
        <v>9041</v>
      </c>
      <c r="K12" s="6">
        <f t="shared" si="5"/>
        <v>6081</v>
      </c>
      <c r="L12" s="6">
        <f t="shared" si="5"/>
        <v>338124</v>
      </c>
      <c r="M12" s="6">
        <f t="shared" si="5"/>
        <v>308524</v>
      </c>
      <c r="N12" s="6">
        <f>N14+N13+N15</f>
        <v>-38370</v>
      </c>
      <c r="O12" s="7">
        <f>N12/F12*100</f>
        <v>-10.140438599736777</v>
      </c>
      <c r="P12" s="7">
        <f>F12/$F$8*100</f>
        <v>27.06573411367171</v>
      </c>
      <c r="Q12" s="7">
        <f>G12/$G$8*100</f>
        <v>25.31165368140679</v>
      </c>
      <c r="R12" s="72" t="s">
        <v>70</v>
      </c>
      <c r="S12" s="73"/>
      <c r="T12" s="33"/>
    </row>
    <row r="13" spans="1:20" s="39" customFormat="1" ht="10.5" customHeight="1">
      <c r="A13" s="33"/>
      <c r="B13" s="34"/>
      <c r="C13" s="43" t="s">
        <v>63</v>
      </c>
      <c r="D13" s="45" t="s">
        <v>38</v>
      </c>
      <c r="E13" s="37"/>
      <c r="F13" s="6">
        <v>355</v>
      </c>
      <c r="G13" s="6">
        <v>188</v>
      </c>
      <c r="H13" s="61" t="s">
        <v>64</v>
      </c>
      <c r="I13" s="6">
        <v>6</v>
      </c>
      <c r="J13" s="61" t="s">
        <v>64</v>
      </c>
      <c r="K13" s="6">
        <v>1</v>
      </c>
      <c r="L13" s="6">
        <v>355</v>
      </c>
      <c r="M13" s="6">
        <v>181</v>
      </c>
      <c r="N13" s="41">
        <f t="shared" si="1"/>
        <v>-167</v>
      </c>
      <c r="O13" s="7">
        <f t="shared" si="2"/>
        <v>-47.04225352112676</v>
      </c>
      <c r="P13" s="7">
        <f t="shared" si="3"/>
        <v>0.025392946912289185</v>
      </c>
      <c r="Q13" s="7">
        <f t="shared" si="4"/>
        <v>0.01399519696750881</v>
      </c>
      <c r="R13" s="44">
        <v>3</v>
      </c>
      <c r="S13" s="42"/>
      <c r="T13" s="33"/>
    </row>
    <row r="14" spans="1:20" s="39" customFormat="1" ht="10.5" customHeight="1">
      <c r="A14" s="33"/>
      <c r="B14" s="40"/>
      <c r="C14" s="43" t="s">
        <v>47</v>
      </c>
      <c r="D14" s="45" t="s">
        <v>20</v>
      </c>
      <c r="E14" s="37"/>
      <c r="F14" s="6">
        <v>129669</v>
      </c>
      <c r="G14" s="6">
        <v>103488</v>
      </c>
      <c r="H14" s="6">
        <v>18967</v>
      </c>
      <c r="I14" s="6">
        <v>16197</v>
      </c>
      <c r="J14" s="6">
        <v>5293</v>
      </c>
      <c r="K14" s="6">
        <v>3567</v>
      </c>
      <c r="L14" s="6">
        <v>105409</v>
      </c>
      <c r="M14" s="6">
        <v>83684</v>
      </c>
      <c r="N14" s="41">
        <f t="shared" si="1"/>
        <v>-26181</v>
      </c>
      <c r="O14" s="7">
        <f t="shared" si="2"/>
        <v>-20.19063924299563</v>
      </c>
      <c r="P14" s="7">
        <f t="shared" si="3"/>
        <v>9.275149389210215</v>
      </c>
      <c r="Q14" s="7">
        <f t="shared" si="4"/>
        <v>7.703909275391233</v>
      </c>
      <c r="R14" s="44">
        <v>4</v>
      </c>
      <c r="S14" s="42"/>
      <c r="T14" s="33"/>
    </row>
    <row r="15" spans="1:20" s="39" customFormat="1" ht="10.5" customHeight="1">
      <c r="A15" s="33"/>
      <c r="B15" s="40"/>
      <c r="C15" s="43" t="s">
        <v>48</v>
      </c>
      <c r="D15" s="45" t="s">
        <v>21</v>
      </c>
      <c r="E15" s="37"/>
      <c r="F15" s="6">
        <v>248362</v>
      </c>
      <c r="G15" s="6">
        <v>236340</v>
      </c>
      <c r="H15" s="6">
        <v>12254</v>
      </c>
      <c r="I15" s="6">
        <v>8995</v>
      </c>
      <c r="J15" s="6">
        <v>3748</v>
      </c>
      <c r="K15" s="6">
        <v>2513</v>
      </c>
      <c r="L15" s="6">
        <v>232360</v>
      </c>
      <c r="M15" s="6">
        <v>224659</v>
      </c>
      <c r="N15" s="41">
        <f t="shared" si="1"/>
        <v>-12022</v>
      </c>
      <c r="O15" s="7">
        <f t="shared" si="2"/>
        <v>-4.840515054637988</v>
      </c>
      <c r="P15" s="7">
        <f t="shared" si="3"/>
        <v>17.7651917775492</v>
      </c>
      <c r="Q15" s="7">
        <f t="shared" si="4"/>
        <v>17.593749209048042</v>
      </c>
      <c r="R15" s="44">
        <v>5</v>
      </c>
      <c r="S15" s="42"/>
      <c r="T15" s="33"/>
    </row>
    <row r="16" spans="1:20" s="39" customFormat="1" ht="10.5" customHeight="1">
      <c r="A16" s="33"/>
      <c r="B16" s="34"/>
      <c r="C16" s="35" t="s">
        <v>68</v>
      </c>
      <c r="D16" s="45"/>
      <c r="E16" s="37"/>
      <c r="F16" s="6">
        <f>F18+F17+F19+F20+F21+F22+F23+F24+F25+F26+F27+F28+F29+F30</f>
        <v>937176</v>
      </c>
      <c r="G16" s="6">
        <f aca="true" t="shared" si="6" ref="G16:M16">G18+G17+G19+G20+G21+G22+G23+G24+G25+G26+G27+G28+G29+G30</f>
        <v>894762</v>
      </c>
      <c r="H16" s="6">
        <f>H18+H19+H20+H21+H22+H23+H24+H25+H26+H27+H28+H29</f>
        <v>81098</v>
      </c>
      <c r="I16" s="6">
        <f t="shared" si="6"/>
        <v>69254</v>
      </c>
      <c r="J16" s="6">
        <f>J18+J19+J20+J21+J22+J23+J24+J25+J26+J27+J28+J29</f>
        <v>27462</v>
      </c>
      <c r="K16" s="6">
        <f t="shared" si="6"/>
        <v>22167</v>
      </c>
      <c r="L16" s="6">
        <f t="shared" si="6"/>
        <v>828616</v>
      </c>
      <c r="M16" s="6">
        <f t="shared" si="6"/>
        <v>803092</v>
      </c>
      <c r="N16" s="6">
        <f>N18+N17+N19+N20+N21+N22+N23+N24+N25+N26+N27+N28+N29+N30+N31</f>
        <v>535</v>
      </c>
      <c r="O16" s="7">
        <f>N16/F16*100</f>
        <v>0.057086395725029236</v>
      </c>
      <c r="P16" s="7">
        <f>F16/$F$8*100</f>
        <v>67.03566314217332</v>
      </c>
      <c r="Q16" s="7">
        <f>G16/$G$8*100</f>
        <v>66.60835334596872</v>
      </c>
      <c r="R16" s="72" t="s">
        <v>71</v>
      </c>
      <c r="S16" s="73"/>
      <c r="T16" s="33"/>
    </row>
    <row r="17" spans="1:20" s="39" customFormat="1" ht="10.5" customHeight="1">
      <c r="A17" s="33"/>
      <c r="B17" s="40"/>
      <c r="C17" s="43" t="s">
        <v>49</v>
      </c>
      <c r="D17" s="45" t="s">
        <v>22</v>
      </c>
      <c r="E17" s="37"/>
      <c r="F17" s="6">
        <v>7977</v>
      </c>
      <c r="G17" s="6">
        <v>7804</v>
      </c>
      <c r="H17" s="61" t="s">
        <v>64</v>
      </c>
      <c r="I17" s="6">
        <v>0</v>
      </c>
      <c r="J17" s="61" t="s">
        <v>64</v>
      </c>
      <c r="K17" s="6">
        <v>0</v>
      </c>
      <c r="L17" s="6">
        <v>7977</v>
      </c>
      <c r="M17" s="6">
        <v>7797</v>
      </c>
      <c r="N17" s="41">
        <f t="shared" si="1"/>
        <v>-173</v>
      </c>
      <c r="O17" s="7">
        <f t="shared" si="2"/>
        <v>-2.1687351134511723</v>
      </c>
      <c r="P17" s="7">
        <f t="shared" si="3"/>
        <v>0.5705902465333262</v>
      </c>
      <c r="Q17" s="7">
        <f t="shared" si="4"/>
        <v>0.5809495592257381</v>
      </c>
      <c r="R17" s="44">
        <v>6</v>
      </c>
      <c r="S17" s="42"/>
      <c r="T17" s="33"/>
    </row>
    <row r="18" spans="1:20" s="39" customFormat="1" ht="10.5" customHeight="1">
      <c r="A18" s="33"/>
      <c r="B18" s="40"/>
      <c r="C18" s="43" t="s">
        <v>50</v>
      </c>
      <c r="D18" s="45" t="s">
        <v>23</v>
      </c>
      <c r="E18" s="37"/>
      <c r="F18" s="6">
        <v>22788</v>
      </c>
      <c r="G18" s="6">
        <v>22668</v>
      </c>
      <c r="H18" s="6">
        <v>1029</v>
      </c>
      <c r="I18" s="6">
        <v>939</v>
      </c>
      <c r="J18" s="6">
        <v>115</v>
      </c>
      <c r="K18" s="6">
        <v>87</v>
      </c>
      <c r="L18" s="6">
        <v>21644</v>
      </c>
      <c r="M18" s="6">
        <v>21640</v>
      </c>
      <c r="N18" s="41">
        <f t="shared" si="1"/>
        <v>-120</v>
      </c>
      <c r="O18" s="7">
        <f t="shared" si="2"/>
        <v>-0.526592943654555</v>
      </c>
      <c r="P18" s="7">
        <f t="shared" si="3"/>
        <v>1.6300126034851998</v>
      </c>
      <c r="Q18" s="7">
        <f t="shared" si="4"/>
        <v>1.6874634301036688</v>
      </c>
      <c r="R18" s="44">
        <v>7</v>
      </c>
      <c r="S18" s="42"/>
      <c r="T18" s="33"/>
    </row>
    <row r="19" spans="1:20" s="39" customFormat="1" ht="10.5" customHeight="1">
      <c r="A19" s="33"/>
      <c r="B19" s="40"/>
      <c r="C19" s="43" t="s">
        <v>51</v>
      </c>
      <c r="D19" s="45" t="s">
        <v>39</v>
      </c>
      <c r="E19" s="37"/>
      <c r="F19" s="6">
        <v>72216</v>
      </c>
      <c r="G19" s="6">
        <v>75043</v>
      </c>
      <c r="H19" s="6">
        <v>3620</v>
      </c>
      <c r="I19" s="6">
        <v>3099</v>
      </c>
      <c r="J19" s="6">
        <v>447</v>
      </c>
      <c r="K19" s="6">
        <v>367</v>
      </c>
      <c r="L19" s="6">
        <v>68149</v>
      </c>
      <c r="M19" s="6">
        <v>71544</v>
      </c>
      <c r="N19" s="41">
        <f t="shared" si="1"/>
        <v>2827</v>
      </c>
      <c r="O19" s="7">
        <f t="shared" si="2"/>
        <v>3.9146449540268087</v>
      </c>
      <c r="P19" s="7">
        <f t="shared" si="3"/>
        <v>5.165569166810918</v>
      </c>
      <c r="Q19" s="7">
        <f t="shared" si="4"/>
        <v>5.586391308684913</v>
      </c>
      <c r="R19" s="44">
        <v>8</v>
      </c>
      <c r="S19" s="42"/>
      <c r="T19" s="33"/>
    </row>
    <row r="20" spans="1:20" s="39" customFormat="1" ht="10.5" customHeight="1">
      <c r="A20" s="33"/>
      <c r="B20" s="40"/>
      <c r="C20" s="43" t="s">
        <v>52</v>
      </c>
      <c r="D20" s="45" t="s">
        <v>40</v>
      </c>
      <c r="E20" s="37"/>
      <c r="F20" s="6">
        <v>258585</v>
      </c>
      <c r="G20" s="6">
        <v>232860</v>
      </c>
      <c r="H20" s="6">
        <v>20378</v>
      </c>
      <c r="I20" s="6">
        <v>16199</v>
      </c>
      <c r="J20" s="6">
        <v>10740</v>
      </c>
      <c r="K20" s="6">
        <v>8266</v>
      </c>
      <c r="L20" s="6">
        <v>227467</v>
      </c>
      <c r="M20" s="6">
        <v>208346</v>
      </c>
      <c r="N20" s="41">
        <f t="shared" si="1"/>
        <v>-25725</v>
      </c>
      <c r="O20" s="7">
        <f t="shared" si="2"/>
        <v>-9.948372875456812</v>
      </c>
      <c r="P20" s="7">
        <f t="shared" si="3"/>
        <v>18.496437119195207</v>
      </c>
      <c r="Q20" s="7">
        <f t="shared" si="4"/>
        <v>17.334689180075006</v>
      </c>
      <c r="R20" s="44">
        <v>9</v>
      </c>
      <c r="S20" s="42"/>
      <c r="T20" s="33"/>
    </row>
    <row r="21" spans="1:20" s="39" customFormat="1" ht="10.5" customHeight="1">
      <c r="A21" s="33"/>
      <c r="B21" s="40"/>
      <c r="C21" s="43" t="s">
        <v>53</v>
      </c>
      <c r="D21" s="45" t="s">
        <v>41</v>
      </c>
      <c r="E21" s="37"/>
      <c r="F21" s="6">
        <v>28845</v>
      </c>
      <c r="G21" s="6">
        <v>29409</v>
      </c>
      <c r="H21" s="6">
        <v>1295</v>
      </c>
      <c r="I21" s="6">
        <v>1027</v>
      </c>
      <c r="J21" s="6">
        <v>203</v>
      </c>
      <c r="K21" s="6">
        <v>127</v>
      </c>
      <c r="L21" s="6">
        <v>27347</v>
      </c>
      <c r="M21" s="6">
        <v>28247</v>
      </c>
      <c r="N21" s="41">
        <f t="shared" si="1"/>
        <v>564</v>
      </c>
      <c r="O21" s="7">
        <f t="shared" si="2"/>
        <v>1.9552782111284452</v>
      </c>
      <c r="P21" s="7">
        <f t="shared" si="3"/>
        <v>2.0632663484083986</v>
      </c>
      <c r="Q21" s="7">
        <f t="shared" si="4"/>
        <v>2.189280572433333</v>
      </c>
      <c r="R21" s="44">
        <v>10</v>
      </c>
      <c r="S21" s="42"/>
      <c r="T21" s="33"/>
    </row>
    <row r="22" spans="1:20" s="39" customFormat="1" ht="10.5" customHeight="1">
      <c r="A22" s="33"/>
      <c r="B22" s="40"/>
      <c r="C22" s="43" t="s">
        <v>54</v>
      </c>
      <c r="D22" s="45" t="s">
        <v>42</v>
      </c>
      <c r="E22" s="37"/>
      <c r="F22" s="6">
        <v>21598</v>
      </c>
      <c r="G22" s="6">
        <v>22185</v>
      </c>
      <c r="H22" s="6">
        <v>2593</v>
      </c>
      <c r="I22" s="6">
        <v>3161</v>
      </c>
      <c r="J22" s="6">
        <v>550</v>
      </c>
      <c r="K22" s="6">
        <v>809</v>
      </c>
      <c r="L22" s="6">
        <v>18455</v>
      </c>
      <c r="M22" s="6">
        <v>18209</v>
      </c>
      <c r="N22" s="41">
        <f t="shared" si="1"/>
        <v>587</v>
      </c>
      <c r="O22" s="7">
        <f t="shared" si="2"/>
        <v>2.717844244837485</v>
      </c>
      <c r="P22" s="7">
        <f t="shared" si="3"/>
        <v>1.5448925842580896</v>
      </c>
      <c r="Q22" s="7">
        <f t="shared" si="4"/>
        <v>1.6515076847031007</v>
      </c>
      <c r="R22" s="44">
        <v>11</v>
      </c>
      <c r="S22" s="42"/>
      <c r="T22" s="33"/>
    </row>
    <row r="23" spans="1:20" s="39" customFormat="1" ht="10.5" customHeight="1">
      <c r="A23" s="33"/>
      <c r="B23" s="40"/>
      <c r="C23" s="43" t="s">
        <v>55</v>
      </c>
      <c r="D23" s="45" t="s">
        <v>43</v>
      </c>
      <c r="E23" s="37"/>
      <c r="F23" s="6">
        <v>39834</v>
      </c>
      <c r="G23" s="6">
        <v>38267</v>
      </c>
      <c r="H23" s="6">
        <v>7792</v>
      </c>
      <c r="I23" s="6">
        <v>7033</v>
      </c>
      <c r="J23" s="6">
        <v>2105</v>
      </c>
      <c r="K23" s="6">
        <v>1589</v>
      </c>
      <c r="L23" s="6">
        <v>29937</v>
      </c>
      <c r="M23" s="6">
        <v>29634</v>
      </c>
      <c r="N23" s="41">
        <f>G23-F23</f>
        <v>-1567</v>
      </c>
      <c r="O23" s="7">
        <f>N23/F23*100</f>
        <v>-3.9338253753075265</v>
      </c>
      <c r="P23" s="7">
        <f>F23/$F$8*100</f>
        <v>2.8493032318426126</v>
      </c>
      <c r="Q23" s="7">
        <f>G23/$G$8*100</f>
        <v>2.848692565721594</v>
      </c>
      <c r="R23" s="44">
        <v>12</v>
      </c>
      <c r="S23" s="42"/>
      <c r="T23" s="33"/>
    </row>
    <row r="24" spans="1:20" s="39" customFormat="1" ht="10.5" customHeight="1">
      <c r="A24" s="33"/>
      <c r="B24" s="40"/>
      <c r="C24" s="43" t="s">
        <v>56</v>
      </c>
      <c r="D24" s="45" t="s">
        <v>44</v>
      </c>
      <c r="E24" s="37"/>
      <c r="F24" s="6">
        <v>73664</v>
      </c>
      <c r="G24" s="6">
        <v>70705</v>
      </c>
      <c r="H24" s="6">
        <v>11503</v>
      </c>
      <c r="I24" s="6">
        <v>9373</v>
      </c>
      <c r="J24" s="6">
        <v>5395</v>
      </c>
      <c r="K24" s="6">
        <v>4226</v>
      </c>
      <c r="L24" s="6">
        <v>56766</v>
      </c>
      <c r="M24" s="6">
        <v>57084</v>
      </c>
      <c r="N24" s="41">
        <f t="shared" si="1"/>
        <v>-2959</v>
      </c>
      <c r="O24" s="7">
        <f t="shared" si="2"/>
        <v>-4.0168874891398785</v>
      </c>
      <c r="P24" s="7">
        <f t="shared" si="3"/>
        <v>5.269143778441888</v>
      </c>
      <c r="Q24" s="7">
        <f t="shared" si="4"/>
        <v>5.263459582913353</v>
      </c>
      <c r="R24" s="44">
        <v>13</v>
      </c>
      <c r="S24" s="42"/>
      <c r="T24" s="33"/>
    </row>
    <row r="25" spans="1:20" s="39" customFormat="1" ht="10.5" customHeight="1">
      <c r="A25" s="33"/>
      <c r="B25" s="34"/>
      <c r="C25" s="43" t="s">
        <v>57</v>
      </c>
      <c r="D25" s="45" t="s">
        <v>45</v>
      </c>
      <c r="E25" s="37"/>
      <c r="F25" s="6">
        <v>49839</v>
      </c>
      <c r="G25" s="6">
        <v>47064</v>
      </c>
      <c r="H25" s="6">
        <v>10375</v>
      </c>
      <c r="I25" s="6">
        <v>9244</v>
      </c>
      <c r="J25" s="6">
        <v>3529</v>
      </c>
      <c r="K25" s="6">
        <v>2984</v>
      </c>
      <c r="L25" s="6">
        <v>35935</v>
      </c>
      <c r="M25" s="6">
        <v>34815</v>
      </c>
      <c r="N25" s="41">
        <f>G25-F25</f>
        <v>-2775</v>
      </c>
      <c r="O25" s="7">
        <f>N25/F25*100</f>
        <v>-5.56792873051225</v>
      </c>
      <c r="P25" s="7">
        <f>F25/$F$8*100</f>
        <v>3.564955158201636</v>
      </c>
      <c r="Q25" s="7">
        <f>G25/$G$8*100</f>
        <v>3.50356356424912</v>
      </c>
      <c r="R25" s="44">
        <v>14</v>
      </c>
      <c r="S25" s="42"/>
      <c r="T25" s="33"/>
    </row>
    <row r="26" spans="1:20" s="39" customFormat="1" ht="10.5" customHeight="1">
      <c r="A26" s="33"/>
      <c r="B26" s="34"/>
      <c r="C26" s="43" t="s">
        <v>0</v>
      </c>
      <c r="D26" s="45" t="s">
        <v>25</v>
      </c>
      <c r="E26" s="37"/>
      <c r="F26" s="6">
        <v>62972</v>
      </c>
      <c r="G26" s="6">
        <v>61351</v>
      </c>
      <c r="H26" s="6">
        <v>6845</v>
      </c>
      <c r="I26" s="6">
        <v>5331</v>
      </c>
      <c r="J26" s="6">
        <v>270</v>
      </c>
      <c r="K26" s="6">
        <v>335</v>
      </c>
      <c r="L26" s="6">
        <v>55857</v>
      </c>
      <c r="M26" s="6">
        <v>55678</v>
      </c>
      <c r="N26" s="41">
        <f>G26-F26</f>
        <v>-1621</v>
      </c>
      <c r="O26" s="7">
        <f>N26/F26*100</f>
        <v>-2.5741599441021408</v>
      </c>
      <c r="P26" s="7">
        <f>F26/$F$8*100</f>
        <v>4.5043511351004915</v>
      </c>
      <c r="Q26" s="7">
        <f>G26/$G$8*100</f>
        <v>4.567124091242729</v>
      </c>
      <c r="R26" s="44">
        <v>15</v>
      </c>
      <c r="S26" s="42"/>
      <c r="T26" s="33"/>
    </row>
    <row r="27" spans="1:20" s="39" customFormat="1" ht="10.5" customHeight="1">
      <c r="A27" s="33"/>
      <c r="B27" s="34"/>
      <c r="C27" s="43" t="s">
        <v>58</v>
      </c>
      <c r="D27" s="45" t="s">
        <v>24</v>
      </c>
      <c r="E27" s="37"/>
      <c r="F27" s="6">
        <v>135866</v>
      </c>
      <c r="G27" s="6">
        <v>153846</v>
      </c>
      <c r="H27" s="6">
        <v>5971</v>
      </c>
      <c r="I27" s="6">
        <v>5608</v>
      </c>
      <c r="J27" s="6">
        <v>2660</v>
      </c>
      <c r="K27" s="6">
        <v>2168</v>
      </c>
      <c r="L27" s="6">
        <v>127235</v>
      </c>
      <c r="M27" s="6">
        <v>146017</v>
      </c>
      <c r="N27" s="41">
        <f t="shared" si="1"/>
        <v>17980</v>
      </c>
      <c r="O27" s="7">
        <f t="shared" si="2"/>
        <v>13.23362725037905</v>
      </c>
      <c r="P27" s="7">
        <f t="shared" si="3"/>
        <v>9.718417254042485</v>
      </c>
      <c r="Q27" s="7">
        <f t="shared" si="4"/>
        <v>11.452686556720003</v>
      </c>
      <c r="R27" s="44">
        <v>16</v>
      </c>
      <c r="S27" s="42"/>
      <c r="T27" s="33"/>
    </row>
    <row r="28" spans="1:20" s="39" customFormat="1" ht="10.5" customHeight="1">
      <c r="A28" s="33"/>
      <c r="B28" s="34"/>
      <c r="C28" s="43" t="s">
        <v>59</v>
      </c>
      <c r="D28" s="45" t="s">
        <v>26</v>
      </c>
      <c r="E28" s="37"/>
      <c r="F28" s="6">
        <v>15904</v>
      </c>
      <c r="G28" s="6">
        <v>9685</v>
      </c>
      <c r="H28" s="6">
        <v>86</v>
      </c>
      <c r="I28" s="6">
        <v>77</v>
      </c>
      <c r="J28" s="6">
        <v>17</v>
      </c>
      <c r="K28" s="6">
        <v>28</v>
      </c>
      <c r="L28" s="6">
        <v>15801</v>
      </c>
      <c r="M28" s="6">
        <v>9578</v>
      </c>
      <c r="N28" s="41">
        <f t="shared" si="1"/>
        <v>-6219</v>
      </c>
      <c r="O28" s="7">
        <f t="shared" si="2"/>
        <v>-39.103370221327964</v>
      </c>
      <c r="P28" s="7">
        <f t="shared" si="3"/>
        <v>1.1376040216705554</v>
      </c>
      <c r="Q28" s="7">
        <f t="shared" si="4"/>
        <v>0.7209759714378874</v>
      </c>
      <c r="R28" s="44">
        <v>17</v>
      </c>
      <c r="S28" s="42"/>
      <c r="T28" s="33"/>
    </row>
    <row r="29" spans="1:20" s="39" customFormat="1" ht="10.5" customHeight="1">
      <c r="A29" s="33"/>
      <c r="B29" s="34"/>
      <c r="C29" s="43" t="s">
        <v>60</v>
      </c>
      <c r="D29" s="45" t="s">
        <v>27</v>
      </c>
      <c r="E29" s="37"/>
      <c r="F29" s="6">
        <v>91468</v>
      </c>
      <c r="G29" s="6">
        <v>72731</v>
      </c>
      <c r="H29" s="6">
        <v>9611</v>
      </c>
      <c r="I29" s="6">
        <v>8163</v>
      </c>
      <c r="J29" s="6">
        <v>1431</v>
      </c>
      <c r="K29" s="6">
        <v>1181</v>
      </c>
      <c r="L29" s="6">
        <v>80426</v>
      </c>
      <c r="M29" s="6">
        <v>63364</v>
      </c>
      <c r="N29" s="41">
        <f t="shared" si="1"/>
        <v>-18737</v>
      </c>
      <c r="O29" s="7">
        <f t="shared" si="2"/>
        <v>-20.484759697380504</v>
      </c>
      <c r="P29" s="7">
        <f t="shared" si="3"/>
        <v>6.542653713164133</v>
      </c>
      <c r="Q29" s="7">
        <f t="shared" si="4"/>
        <v>5.414280162999379</v>
      </c>
      <c r="R29" s="44">
        <v>18</v>
      </c>
      <c r="S29" s="42"/>
      <c r="T29" s="33"/>
    </row>
    <row r="30" spans="1:20" s="39" customFormat="1" ht="10.5" customHeight="1">
      <c r="A30" s="33"/>
      <c r="B30" s="40"/>
      <c r="C30" s="43" t="s">
        <v>61</v>
      </c>
      <c r="D30" s="45" t="s">
        <v>46</v>
      </c>
      <c r="E30" s="37"/>
      <c r="F30" s="6">
        <v>55620</v>
      </c>
      <c r="G30" s="6">
        <v>51144</v>
      </c>
      <c r="H30" s="61" t="s">
        <v>64</v>
      </c>
      <c r="I30" s="6">
        <v>0</v>
      </c>
      <c r="J30" s="61" t="s">
        <v>64</v>
      </c>
      <c r="K30" s="6">
        <v>0</v>
      </c>
      <c r="L30" s="6">
        <v>55620</v>
      </c>
      <c r="M30" s="6">
        <v>51139</v>
      </c>
      <c r="N30" s="41">
        <f t="shared" si="1"/>
        <v>-4476</v>
      </c>
      <c r="O30" s="7">
        <f t="shared" si="2"/>
        <v>-8.047464940668824</v>
      </c>
      <c r="P30" s="7">
        <f t="shared" si="3"/>
        <v>3.978466781018379</v>
      </c>
      <c r="Q30" s="7">
        <f t="shared" si="4"/>
        <v>3.807289115458886</v>
      </c>
      <c r="R30" s="44">
        <v>19</v>
      </c>
      <c r="S30" s="42"/>
      <c r="T30" s="33"/>
    </row>
    <row r="31" spans="1:20" s="39" customFormat="1" ht="10.5" customHeight="1">
      <c r="A31" s="33"/>
      <c r="B31" s="34"/>
      <c r="C31" s="35" t="s">
        <v>28</v>
      </c>
      <c r="D31" s="45"/>
      <c r="E31" s="37"/>
      <c r="F31" s="6">
        <v>21638</v>
      </c>
      <c r="G31" s="6">
        <v>64587</v>
      </c>
      <c r="H31" s="6">
        <v>2271</v>
      </c>
      <c r="I31" s="6">
        <v>5719</v>
      </c>
      <c r="J31" s="6">
        <v>739</v>
      </c>
      <c r="K31" s="6">
        <v>1882</v>
      </c>
      <c r="L31" s="6">
        <v>18535</v>
      </c>
      <c r="M31" s="6">
        <v>22749</v>
      </c>
      <c r="N31" s="41">
        <f t="shared" si="1"/>
        <v>42949</v>
      </c>
      <c r="O31" s="7">
        <f t="shared" si="2"/>
        <v>198.48876975690914</v>
      </c>
      <c r="P31" s="7">
        <f t="shared" si="3"/>
        <v>1.5477537613749672</v>
      </c>
      <c r="Q31" s="7">
        <f t="shared" si="4"/>
        <v>4.808020141172827</v>
      </c>
      <c r="R31" s="46" t="s">
        <v>29</v>
      </c>
      <c r="S31" s="42"/>
      <c r="T31" s="33"/>
    </row>
    <row r="32" spans="1:20" s="39" customFormat="1" ht="6" customHeight="1">
      <c r="A32" s="33"/>
      <c r="B32" s="34"/>
      <c r="C32" s="35"/>
      <c r="D32" s="45"/>
      <c r="E32" s="37"/>
      <c r="F32" s="4"/>
      <c r="G32" s="4"/>
      <c r="H32" s="4"/>
      <c r="I32" s="4"/>
      <c r="J32" s="4"/>
      <c r="K32" s="4"/>
      <c r="L32" s="4"/>
      <c r="M32" s="4"/>
      <c r="N32" s="38"/>
      <c r="O32" s="5"/>
      <c r="P32" s="5"/>
      <c r="Q32" s="5"/>
      <c r="R32" s="47"/>
      <c r="S32" s="42"/>
      <c r="T32" s="33"/>
    </row>
    <row r="33" spans="1:20" s="39" customFormat="1" ht="10.5" customHeight="1">
      <c r="A33" s="33"/>
      <c r="B33" s="34" t="s">
        <v>30</v>
      </c>
      <c r="C33" s="35"/>
      <c r="D33" s="45"/>
      <c r="E33" s="37"/>
      <c r="F33" s="4">
        <v>800671</v>
      </c>
      <c r="G33" s="4">
        <v>762778</v>
      </c>
      <c r="H33" s="4">
        <v>105712</v>
      </c>
      <c r="I33" s="4">
        <v>90075</v>
      </c>
      <c r="J33" s="4">
        <v>9142</v>
      </c>
      <c r="K33" s="4">
        <v>7337</v>
      </c>
      <c r="L33" s="4">
        <v>685807</v>
      </c>
      <c r="M33" s="4">
        <v>645679</v>
      </c>
      <c r="N33" s="38">
        <f t="shared" si="1"/>
        <v>-37893</v>
      </c>
      <c r="O33" s="5">
        <f t="shared" si="2"/>
        <v>-4.732655485211779</v>
      </c>
      <c r="P33" s="5">
        <f>F33/$F$33*100</f>
        <v>100</v>
      </c>
      <c r="Q33" s="5">
        <f>G33/$G$33*100</f>
        <v>100</v>
      </c>
      <c r="R33" s="76" t="s">
        <v>30</v>
      </c>
      <c r="S33" s="77"/>
      <c r="T33" s="33"/>
    </row>
    <row r="34" spans="1:20" s="39" customFormat="1" ht="10.5" customHeight="1">
      <c r="A34" s="33"/>
      <c r="B34" s="34"/>
      <c r="C34" s="35" t="s">
        <v>66</v>
      </c>
      <c r="D34" s="45"/>
      <c r="E34" s="37"/>
      <c r="F34" s="6">
        <f>F36+F35</f>
        <v>34350</v>
      </c>
      <c r="G34" s="6">
        <f aca="true" t="shared" si="7" ref="G34:N34">G36+G35</f>
        <v>26489</v>
      </c>
      <c r="H34" s="6">
        <f t="shared" si="7"/>
        <v>27804</v>
      </c>
      <c r="I34" s="6">
        <f t="shared" si="7"/>
        <v>19527</v>
      </c>
      <c r="J34" s="6">
        <f t="shared" si="7"/>
        <v>2013</v>
      </c>
      <c r="K34" s="6">
        <f t="shared" si="7"/>
        <v>1697</v>
      </c>
      <c r="L34" s="6">
        <f t="shared" si="7"/>
        <v>4533</v>
      </c>
      <c r="M34" s="6">
        <f t="shared" si="7"/>
        <v>5248</v>
      </c>
      <c r="N34" s="6">
        <f t="shared" si="7"/>
        <v>-7861</v>
      </c>
      <c r="O34" s="7">
        <f>N34/F34*100</f>
        <v>-22.885007278020378</v>
      </c>
      <c r="P34" s="7">
        <f>F34/$F$8*100</f>
        <v>2.457035849118686</v>
      </c>
      <c r="Q34" s="7">
        <f>G34/$G$8*100</f>
        <v>1.971908364214579</v>
      </c>
      <c r="R34" s="72" t="s">
        <v>69</v>
      </c>
      <c r="S34" s="73"/>
      <c r="T34" s="33"/>
    </row>
    <row r="35" spans="1:20" s="39" customFormat="1" ht="10.5" customHeight="1">
      <c r="A35" s="33"/>
      <c r="B35" s="34"/>
      <c r="C35" s="43" t="s">
        <v>18</v>
      </c>
      <c r="D35" s="45" t="s">
        <v>37</v>
      </c>
      <c r="E35" s="37"/>
      <c r="F35" s="6">
        <v>31554</v>
      </c>
      <c r="G35" s="6">
        <v>24427</v>
      </c>
      <c r="H35" s="6">
        <v>26112</v>
      </c>
      <c r="I35" s="6">
        <v>18323</v>
      </c>
      <c r="J35" s="6">
        <v>1743</v>
      </c>
      <c r="K35" s="6">
        <v>1529</v>
      </c>
      <c r="L35" s="6">
        <v>3699</v>
      </c>
      <c r="M35" s="6">
        <v>4558</v>
      </c>
      <c r="N35" s="41">
        <f aca="true" t="shared" si="8" ref="N35:N50">G35-F35</f>
        <v>-7127</v>
      </c>
      <c r="O35" s="7">
        <f aca="true" t="shared" si="9" ref="O35:O50">N35/F35*100</f>
        <v>-22.586676808011664</v>
      </c>
      <c r="P35" s="7">
        <f aca="true" t="shared" si="10" ref="P35:P50">F35/$F$8*100</f>
        <v>2.257039568648938</v>
      </c>
      <c r="Q35" s="7">
        <f aca="true" t="shared" si="11" ref="Q35:Q50">G35/$G$8*100</f>
        <v>1.8184078527943495</v>
      </c>
      <c r="R35" s="44">
        <v>1</v>
      </c>
      <c r="S35" s="42"/>
      <c r="T35" s="33"/>
    </row>
    <row r="36" spans="1:20" s="39" customFormat="1" ht="10.5" customHeight="1">
      <c r="A36" s="33"/>
      <c r="B36" s="40"/>
      <c r="C36" s="43" t="s">
        <v>65</v>
      </c>
      <c r="D36" s="45" t="s">
        <v>19</v>
      </c>
      <c r="E36" s="37"/>
      <c r="F36" s="6">
        <v>2796</v>
      </c>
      <c r="G36" s="6">
        <v>2062</v>
      </c>
      <c r="H36" s="6">
        <v>1692</v>
      </c>
      <c r="I36" s="6">
        <v>1204</v>
      </c>
      <c r="J36" s="6">
        <v>270</v>
      </c>
      <c r="K36" s="6">
        <v>168</v>
      </c>
      <c r="L36" s="6">
        <v>834</v>
      </c>
      <c r="M36" s="6">
        <v>690</v>
      </c>
      <c r="N36" s="41">
        <f t="shared" si="8"/>
        <v>-734</v>
      </c>
      <c r="O36" s="7">
        <f t="shared" si="9"/>
        <v>-26.25178826895565</v>
      </c>
      <c r="P36" s="7">
        <f t="shared" si="10"/>
        <v>0.19999628046974807</v>
      </c>
      <c r="Q36" s="7">
        <f t="shared" si="11"/>
        <v>0.1535005114202296</v>
      </c>
      <c r="R36" s="44">
        <v>2</v>
      </c>
      <c r="S36" s="42"/>
      <c r="T36" s="33"/>
    </row>
    <row r="37" spans="1:20" s="39" customFormat="1" ht="10.5" customHeight="1">
      <c r="A37" s="33"/>
      <c r="B37" s="34"/>
      <c r="C37" s="35" t="s">
        <v>67</v>
      </c>
      <c r="D37" s="45"/>
      <c r="E37" s="37"/>
      <c r="F37" s="6">
        <f>F39+F38+F40</f>
        <v>282302</v>
      </c>
      <c r="G37" s="6">
        <f aca="true" t="shared" si="12" ref="G37:N37">G39+G38+G40</f>
        <v>257458</v>
      </c>
      <c r="H37" s="6">
        <f>H39+H40</f>
        <v>25496</v>
      </c>
      <c r="I37" s="6">
        <f t="shared" si="12"/>
        <v>21540</v>
      </c>
      <c r="J37" s="6">
        <f>J39+J40</f>
        <v>2608</v>
      </c>
      <c r="K37" s="6">
        <f t="shared" si="12"/>
        <v>1636</v>
      </c>
      <c r="L37" s="6">
        <f t="shared" si="12"/>
        <v>254198</v>
      </c>
      <c r="M37" s="6">
        <f t="shared" si="12"/>
        <v>234098</v>
      </c>
      <c r="N37" s="6">
        <f t="shared" si="12"/>
        <v>-24844</v>
      </c>
      <c r="O37" s="7">
        <f>N37/F37*100</f>
        <v>-8.800504424339891</v>
      </c>
      <c r="P37" s="7">
        <f>F37/$F$8*100</f>
        <v>20.192900561219894</v>
      </c>
      <c r="Q37" s="7">
        <f>G37/$G$8*100</f>
        <v>19.165826706706827</v>
      </c>
      <c r="R37" s="72" t="s">
        <v>70</v>
      </c>
      <c r="S37" s="73"/>
      <c r="T37" s="33"/>
    </row>
    <row r="38" spans="1:20" s="39" customFormat="1" ht="10.5" customHeight="1">
      <c r="A38" s="33"/>
      <c r="B38" s="34"/>
      <c r="C38" s="43" t="s">
        <v>63</v>
      </c>
      <c r="D38" s="45" t="s">
        <v>38</v>
      </c>
      <c r="E38" s="37"/>
      <c r="F38" s="6">
        <v>327</v>
      </c>
      <c r="G38" s="6">
        <v>160</v>
      </c>
      <c r="H38" s="61" t="s">
        <v>64</v>
      </c>
      <c r="I38" s="6">
        <v>6</v>
      </c>
      <c r="J38" s="61" t="s">
        <v>64</v>
      </c>
      <c r="K38" s="6">
        <v>0</v>
      </c>
      <c r="L38" s="6">
        <v>327</v>
      </c>
      <c r="M38" s="6">
        <v>154</v>
      </c>
      <c r="N38" s="41">
        <f t="shared" si="8"/>
        <v>-167</v>
      </c>
      <c r="O38" s="7">
        <f t="shared" si="9"/>
        <v>-51.07033639143731</v>
      </c>
      <c r="P38" s="7">
        <f t="shared" si="10"/>
        <v>0.02339012293047483</v>
      </c>
      <c r="Q38" s="7">
        <f t="shared" si="11"/>
        <v>0.01191080592979473</v>
      </c>
      <c r="R38" s="44">
        <v>3</v>
      </c>
      <c r="S38" s="42"/>
      <c r="T38" s="33"/>
    </row>
    <row r="39" spans="1:20" s="39" customFormat="1" ht="10.5" customHeight="1">
      <c r="A39" s="33"/>
      <c r="B39" s="40"/>
      <c r="C39" s="43" t="s">
        <v>47</v>
      </c>
      <c r="D39" s="45" t="s">
        <v>20</v>
      </c>
      <c r="E39" s="37"/>
      <c r="F39" s="6">
        <v>108742</v>
      </c>
      <c r="G39" s="6">
        <v>86271</v>
      </c>
      <c r="H39" s="6">
        <v>18832</v>
      </c>
      <c r="I39" s="6">
        <v>16051</v>
      </c>
      <c r="J39" s="6">
        <v>1787</v>
      </c>
      <c r="K39" s="6">
        <v>1061</v>
      </c>
      <c r="L39" s="6">
        <v>88123</v>
      </c>
      <c r="M39" s="6">
        <v>69121</v>
      </c>
      <c r="N39" s="41">
        <f t="shared" si="8"/>
        <v>-22471</v>
      </c>
      <c r="O39" s="7">
        <f t="shared" si="9"/>
        <v>-20.664508653510143</v>
      </c>
      <c r="P39" s="7">
        <f t="shared" si="10"/>
        <v>7.778253051087749</v>
      </c>
      <c r="Q39" s="7">
        <f t="shared" si="11"/>
        <v>6.422232114808259</v>
      </c>
      <c r="R39" s="44">
        <v>4</v>
      </c>
      <c r="S39" s="42"/>
      <c r="T39" s="33"/>
    </row>
    <row r="40" spans="1:20" s="39" customFormat="1" ht="10.5" customHeight="1">
      <c r="A40" s="33"/>
      <c r="B40" s="40"/>
      <c r="C40" s="43" t="s">
        <v>48</v>
      </c>
      <c r="D40" s="45" t="s">
        <v>21</v>
      </c>
      <c r="E40" s="37"/>
      <c r="F40" s="6">
        <v>173233</v>
      </c>
      <c r="G40" s="6">
        <v>171027</v>
      </c>
      <c r="H40" s="6">
        <v>6664</v>
      </c>
      <c r="I40" s="6">
        <v>5483</v>
      </c>
      <c r="J40" s="6">
        <v>821</v>
      </c>
      <c r="K40" s="6">
        <v>575</v>
      </c>
      <c r="L40" s="6">
        <v>165748</v>
      </c>
      <c r="M40" s="6">
        <v>164823</v>
      </c>
      <c r="N40" s="41">
        <f t="shared" si="8"/>
        <v>-2206</v>
      </c>
      <c r="O40" s="7">
        <f t="shared" si="9"/>
        <v>-1.2734294274185634</v>
      </c>
      <c r="P40" s="7">
        <f t="shared" si="10"/>
        <v>12.39125738720167</v>
      </c>
      <c r="Q40" s="7">
        <f t="shared" si="11"/>
        <v>12.731683785968773</v>
      </c>
      <c r="R40" s="44">
        <v>5</v>
      </c>
      <c r="S40" s="42"/>
      <c r="T40" s="33"/>
    </row>
    <row r="41" spans="1:20" s="39" customFormat="1" ht="10.5" customHeight="1">
      <c r="A41" s="33"/>
      <c r="B41" s="34"/>
      <c r="C41" s="35" t="s">
        <v>68</v>
      </c>
      <c r="D41" s="45"/>
      <c r="E41" s="37"/>
      <c r="F41" s="6">
        <f>F43+F42+F44+F45+F46+F47+F48+F49+F50+F51+F52+F53+F54+F55</f>
        <v>471538</v>
      </c>
      <c r="G41" s="6">
        <f aca="true" t="shared" si="13" ref="G41:N41">G43+G42+G44+G45+G46+G47+G48+G49+G50+G51+G52+G53+G54+G55</f>
        <v>443570</v>
      </c>
      <c r="H41" s="6">
        <f>H43+H44+H45+H46+H47+H48+H49+H50+H51+H52+H53+H54</f>
        <v>50890</v>
      </c>
      <c r="I41" s="6">
        <f t="shared" si="13"/>
        <v>45191</v>
      </c>
      <c r="J41" s="6">
        <f>J44+J45+J46+J47+J48+J49+J50+J51+J52+J54</f>
        <v>4281</v>
      </c>
      <c r="K41" s="6">
        <f t="shared" si="13"/>
        <v>3708</v>
      </c>
      <c r="L41" s="6">
        <f t="shared" si="13"/>
        <v>416367</v>
      </c>
      <c r="M41" s="6">
        <f t="shared" si="13"/>
        <v>394527</v>
      </c>
      <c r="N41" s="6">
        <f t="shared" si="13"/>
        <v>-27968</v>
      </c>
      <c r="O41" s="7">
        <f>N41/F41*100</f>
        <v>-5.931229296472395</v>
      </c>
      <c r="P41" s="7">
        <f>F41/$F$8*100</f>
        <v>33.728843383456386</v>
      </c>
      <c r="Q41" s="7">
        <f>G41/$G$8*100</f>
        <v>33.02047616424406</v>
      </c>
      <c r="R41" s="72" t="s">
        <v>71</v>
      </c>
      <c r="S41" s="73"/>
      <c r="T41" s="33"/>
    </row>
    <row r="42" spans="1:20" s="39" customFormat="1" ht="10.5" customHeight="1">
      <c r="A42" s="33"/>
      <c r="B42" s="40"/>
      <c r="C42" s="43" t="s">
        <v>49</v>
      </c>
      <c r="D42" s="45" t="s">
        <v>22</v>
      </c>
      <c r="E42" s="37"/>
      <c r="F42" s="6">
        <v>7055</v>
      </c>
      <c r="G42" s="6">
        <v>6744</v>
      </c>
      <c r="H42" s="61" t="s">
        <v>64</v>
      </c>
      <c r="I42" s="6">
        <v>0</v>
      </c>
      <c r="J42" s="61" t="s">
        <v>64</v>
      </c>
      <c r="K42" s="6">
        <v>0</v>
      </c>
      <c r="L42" s="6">
        <v>7055</v>
      </c>
      <c r="M42" s="6">
        <v>6738</v>
      </c>
      <c r="N42" s="41">
        <f t="shared" si="8"/>
        <v>-311</v>
      </c>
      <c r="O42" s="7">
        <f t="shared" si="9"/>
        <v>-4.40822111977321</v>
      </c>
      <c r="P42" s="7">
        <f t="shared" si="10"/>
        <v>0.5046401139892963</v>
      </c>
      <c r="Q42" s="7">
        <f t="shared" si="11"/>
        <v>0.5020404699408479</v>
      </c>
      <c r="R42" s="44">
        <v>6</v>
      </c>
      <c r="S42" s="42"/>
      <c r="T42" s="33"/>
    </row>
    <row r="43" spans="1:20" s="39" customFormat="1" ht="10.5" customHeight="1">
      <c r="A43" s="33"/>
      <c r="B43" s="40"/>
      <c r="C43" s="43" t="s">
        <v>50</v>
      </c>
      <c r="D43" s="45" t="s">
        <v>23</v>
      </c>
      <c r="E43" s="37"/>
      <c r="F43" s="6">
        <v>16080</v>
      </c>
      <c r="G43" s="6">
        <v>15671</v>
      </c>
      <c r="H43" s="6">
        <v>769</v>
      </c>
      <c r="I43" s="6">
        <v>730</v>
      </c>
      <c r="J43" s="61" t="s">
        <v>64</v>
      </c>
      <c r="K43" s="6">
        <v>8</v>
      </c>
      <c r="L43" s="6">
        <v>15311</v>
      </c>
      <c r="M43" s="6">
        <v>14932</v>
      </c>
      <c r="N43" s="41">
        <f t="shared" si="8"/>
        <v>-409</v>
      </c>
      <c r="O43" s="7">
        <f t="shared" si="9"/>
        <v>-2.5435323383084576</v>
      </c>
      <c r="P43" s="7">
        <f t="shared" si="10"/>
        <v>1.1501932009848173</v>
      </c>
      <c r="Q43" s="7">
        <f t="shared" si="11"/>
        <v>1.1665889982863327</v>
      </c>
      <c r="R43" s="44">
        <v>7</v>
      </c>
      <c r="S43" s="42"/>
      <c r="T43" s="33"/>
    </row>
    <row r="44" spans="1:20" s="39" customFormat="1" ht="10.5" customHeight="1">
      <c r="A44" s="33"/>
      <c r="B44" s="40"/>
      <c r="C44" s="43" t="s">
        <v>51</v>
      </c>
      <c r="D44" s="45" t="s">
        <v>39</v>
      </c>
      <c r="E44" s="37"/>
      <c r="F44" s="6">
        <v>60311</v>
      </c>
      <c r="G44" s="6">
        <v>61671</v>
      </c>
      <c r="H44" s="6">
        <v>3465</v>
      </c>
      <c r="I44" s="6">
        <v>2946</v>
      </c>
      <c r="J44" s="6">
        <v>130</v>
      </c>
      <c r="K44" s="6">
        <v>98</v>
      </c>
      <c r="L44" s="6">
        <v>56716</v>
      </c>
      <c r="M44" s="6">
        <v>58596</v>
      </c>
      <c r="N44" s="41">
        <f t="shared" si="8"/>
        <v>1360</v>
      </c>
      <c r="O44" s="7">
        <f t="shared" si="9"/>
        <v>2.2549783621561574</v>
      </c>
      <c r="P44" s="7">
        <f t="shared" si="10"/>
        <v>4.314011327400205</v>
      </c>
      <c r="Q44" s="7">
        <f t="shared" si="11"/>
        <v>4.590945703102318</v>
      </c>
      <c r="R44" s="44">
        <v>8</v>
      </c>
      <c r="S44" s="42"/>
      <c r="T44" s="33"/>
    </row>
    <row r="45" spans="1:20" s="39" customFormat="1" ht="10.5" customHeight="1">
      <c r="A45" s="33"/>
      <c r="B45" s="40"/>
      <c r="C45" s="43" t="s">
        <v>52</v>
      </c>
      <c r="D45" s="45" t="s">
        <v>40</v>
      </c>
      <c r="E45" s="37"/>
      <c r="F45" s="6">
        <v>127515</v>
      </c>
      <c r="G45" s="6">
        <v>113860</v>
      </c>
      <c r="H45" s="6">
        <v>13612</v>
      </c>
      <c r="I45" s="6">
        <v>11298</v>
      </c>
      <c r="J45" s="6">
        <v>1826</v>
      </c>
      <c r="K45" s="6">
        <v>1575</v>
      </c>
      <c r="L45" s="6">
        <v>112077</v>
      </c>
      <c r="M45" s="6">
        <v>100958</v>
      </c>
      <c r="N45" s="41">
        <f t="shared" si="8"/>
        <v>-13655</v>
      </c>
      <c r="O45" s="7">
        <f t="shared" si="9"/>
        <v>-10.70854409285182</v>
      </c>
      <c r="P45" s="7">
        <f t="shared" si="10"/>
        <v>9.121075001466354</v>
      </c>
      <c r="Q45" s="7">
        <f t="shared" si="11"/>
        <v>8.476027269790176</v>
      </c>
      <c r="R45" s="44">
        <v>9</v>
      </c>
      <c r="S45" s="42"/>
      <c r="T45" s="33"/>
    </row>
    <row r="46" spans="1:20" s="39" customFormat="1" ht="10.5" customHeight="1">
      <c r="A46" s="33"/>
      <c r="B46" s="40"/>
      <c r="C46" s="43" t="s">
        <v>53</v>
      </c>
      <c r="D46" s="45" t="s">
        <v>41</v>
      </c>
      <c r="E46" s="37"/>
      <c r="F46" s="6">
        <v>14238</v>
      </c>
      <c r="G46" s="6">
        <v>13597</v>
      </c>
      <c r="H46" s="6">
        <v>930</v>
      </c>
      <c r="I46" s="6">
        <v>760</v>
      </c>
      <c r="J46" s="6">
        <v>43</v>
      </c>
      <c r="K46" s="6">
        <v>21</v>
      </c>
      <c r="L46" s="6">
        <v>13265</v>
      </c>
      <c r="M46" s="6">
        <v>12812</v>
      </c>
      <c r="N46" s="41">
        <f t="shared" si="8"/>
        <v>-641</v>
      </c>
      <c r="O46" s="7">
        <f t="shared" si="9"/>
        <v>-4.502036802921759</v>
      </c>
      <c r="P46" s="7">
        <f t="shared" si="10"/>
        <v>1.0184359947526012</v>
      </c>
      <c r="Q46" s="7">
        <f t="shared" si="11"/>
        <v>1.0121951764213686</v>
      </c>
      <c r="R46" s="44">
        <v>10</v>
      </c>
      <c r="S46" s="42"/>
      <c r="T46" s="33"/>
    </row>
    <row r="47" spans="1:20" s="39" customFormat="1" ht="10.5" customHeight="1">
      <c r="A47" s="33"/>
      <c r="B47" s="40"/>
      <c r="C47" s="43" t="s">
        <v>54</v>
      </c>
      <c r="D47" s="45" t="s">
        <v>42</v>
      </c>
      <c r="E47" s="37"/>
      <c r="F47" s="6">
        <v>12983</v>
      </c>
      <c r="G47" s="6">
        <v>13324</v>
      </c>
      <c r="H47" s="6">
        <v>1767</v>
      </c>
      <c r="I47" s="6">
        <v>2166</v>
      </c>
      <c r="J47" s="6">
        <v>104</v>
      </c>
      <c r="K47" s="6">
        <v>138</v>
      </c>
      <c r="L47" s="6">
        <v>11112</v>
      </c>
      <c r="M47" s="6">
        <v>11017</v>
      </c>
      <c r="N47" s="41">
        <f t="shared" si="8"/>
        <v>341</v>
      </c>
      <c r="O47" s="7">
        <f t="shared" si="9"/>
        <v>2.6265115920819535</v>
      </c>
      <c r="P47" s="7">
        <f t="shared" si="10"/>
        <v>0.9286665627105648</v>
      </c>
      <c r="Q47" s="7">
        <f t="shared" si="11"/>
        <v>0.9918723638036564</v>
      </c>
      <c r="R47" s="44">
        <v>11</v>
      </c>
      <c r="S47" s="42"/>
      <c r="T47" s="33"/>
    </row>
    <row r="48" spans="1:20" s="39" customFormat="1" ht="10.5" customHeight="1">
      <c r="A48" s="33"/>
      <c r="B48" s="40"/>
      <c r="C48" s="43" t="s">
        <v>55</v>
      </c>
      <c r="D48" s="45" t="s">
        <v>43</v>
      </c>
      <c r="E48" s="37"/>
      <c r="F48" s="6">
        <v>27287</v>
      </c>
      <c r="G48" s="6">
        <v>25856</v>
      </c>
      <c r="H48" s="6">
        <v>6743</v>
      </c>
      <c r="I48" s="6">
        <v>6004</v>
      </c>
      <c r="J48" s="6">
        <v>318</v>
      </c>
      <c r="K48" s="6">
        <v>200</v>
      </c>
      <c r="L48" s="6">
        <v>20226</v>
      </c>
      <c r="M48" s="6">
        <v>19643</v>
      </c>
      <c r="N48" s="41">
        <f t="shared" si="8"/>
        <v>-1431</v>
      </c>
      <c r="O48" s="7">
        <f t="shared" si="9"/>
        <v>-5.244255506285044</v>
      </c>
      <c r="P48" s="7">
        <f t="shared" si="10"/>
        <v>1.9518234997060142</v>
      </c>
      <c r="Q48" s="7">
        <f t="shared" si="11"/>
        <v>1.9247862382548286</v>
      </c>
      <c r="R48" s="44">
        <v>12</v>
      </c>
      <c r="S48" s="42"/>
      <c r="T48" s="33"/>
    </row>
    <row r="49" spans="1:20" s="39" customFormat="1" ht="10.5" customHeight="1">
      <c r="A49" s="33"/>
      <c r="B49" s="40"/>
      <c r="C49" s="43" t="s">
        <v>56</v>
      </c>
      <c r="D49" s="45" t="s">
        <v>44</v>
      </c>
      <c r="E49" s="37"/>
      <c r="F49" s="6">
        <v>25421</v>
      </c>
      <c r="G49" s="6">
        <v>24824</v>
      </c>
      <c r="H49" s="6">
        <v>5958</v>
      </c>
      <c r="I49" s="6">
        <v>5027</v>
      </c>
      <c r="J49" s="6">
        <v>832</v>
      </c>
      <c r="K49" s="6">
        <v>727</v>
      </c>
      <c r="L49" s="6">
        <v>18631</v>
      </c>
      <c r="M49" s="6">
        <v>19059</v>
      </c>
      <c r="N49" s="41">
        <f t="shared" si="8"/>
        <v>-597</v>
      </c>
      <c r="O49" s="7">
        <f t="shared" si="9"/>
        <v>-2.348452067188545</v>
      </c>
      <c r="P49" s="7">
        <f t="shared" si="10"/>
        <v>1.8183495872036715</v>
      </c>
      <c r="Q49" s="7">
        <f t="shared" si="11"/>
        <v>1.8479615400076526</v>
      </c>
      <c r="R49" s="44">
        <v>13</v>
      </c>
      <c r="S49" s="42"/>
      <c r="T49" s="33"/>
    </row>
    <row r="50" spans="1:20" s="39" customFormat="1" ht="10.5" customHeight="1">
      <c r="A50" s="33"/>
      <c r="B50" s="34"/>
      <c r="C50" s="43" t="s">
        <v>57</v>
      </c>
      <c r="D50" s="45" t="s">
        <v>45</v>
      </c>
      <c r="E50" s="37"/>
      <c r="F50" s="6">
        <v>19911</v>
      </c>
      <c r="G50" s="6">
        <v>18415</v>
      </c>
      <c r="H50" s="6">
        <v>4660</v>
      </c>
      <c r="I50" s="6">
        <v>4468</v>
      </c>
      <c r="J50" s="6">
        <v>490</v>
      </c>
      <c r="K50" s="6">
        <v>470</v>
      </c>
      <c r="L50" s="6">
        <v>14761</v>
      </c>
      <c r="M50" s="6">
        <v>13469</v>
      </c>
      <c r="N50" s="41">
        <f t="shared" si="8"/>
        <v>-1496</v>
      </c>
      <c r="O50" s="7">
        <f t="shared" si="9"/>
        <v>-7.513434784792326</v>
      </c>
      <c r="P50" s="7">
        <f t="shared" si="10"/>
        <v>1.4242224393537746</v>
      </c>
      <c r="Q50" s="7">
        <f t="shared" si="11"/>
        <v>1.3708593199823125</v>
      </c>
      <c r="R50" s="44">
        <v>14</v>
      </c>
      <c r="S50" s="42"/>
      <c r="T50" s="33"/>
    </row>
    <row r="51" spans="1:20" s="39" customFormat="1" ht="10.5" customHeight="1">
      <c r="A51" s="33"/>
      <c r="B51" s="34"/>
      <c r="C51" s="43" t="s">
        <v>0</v>
      </c>
      <c r="D51" s="45" t="s">
        <v>25</v>
      </c>
      <c r="E51" s="37"/>
      <c r="F51" s="6">
        <v>26348</v>
      </c>
      <c r="G51" s="6">
        <v>25562</v>
      </c>
      <c r="H51" s="6">
        <v>1466</v>
      </c>
      <c r="I51" s="6">
        <v>1204</v>
      </c>
      <c r="J51" s="6">
        <v>54</v>
      </c>
      <c r="K51" s="6">
        <v>70</v>
      </c>
      <c r="L51" s="6">
        <v>24828</v>
      </c>
      <c r="M51" s="6">
        <v>24283</v>
      </c>
      <c r="N51" s="41">
        <f aca="true" t="shared" si="14" ref="N51:N56">G51-F51</f>
        <v>-786</v>
      </c>
      <c r="O51" s="7">
        <f aca="true" t="shared" si="15" ref="O51:O56">N51/F51*100</f>
        <v>-2.983148626081676</v>
      </c>
      <c r="P51" s="7">
        <f aca="true" t="shared" si="16" ref="P51:P56">F51/$F$8*100</f>
        <v>1.8846573668873112</v>
      </c>
      <c r="Q51" s="7">
        <f aca="true" t="shared" si="17" ref="Q51:Q56">G51/$G$8*100</f>
        <v>1.9029001323588308</v>
      </c>
      <c r="R51" s="44">
        <v>15</v>
      </c>
      <c r="S51" s="42"/>
      <c r="T51" s="33"/>
    </row>
    <row r="52" spans="1:20" s="39" customFormat="1" ht="10.5" customHeight="1">
      <c r="A52" s="33"/>
      <c r="B52" s="34"/>
      <c r="C52" s="43" t="s">
        <v>58</v>
      </c>
      <c r="D52" s="45" t="s">
        <v>24</v>
      </c>
      <c r="E52" s="37"/>
      <c r="F52" s="6">
        <v>28171</v>
      </c>
      <c r="G52" s="6">
        <v>33607</v>
      </c>
      <c r="H52" s="6">
        <v>5132</v>
      </c>
      <c r="I52" s="6">
        <v>4668</v>
      </c>
      <c r="J52" s="6">
        <v>220</v>
      </c>
      <c r="K52" s="6">
        <v>140</v>
      </c>
      <c r="L52" s="6">
        <v>22819</v>
      </c>
      <c r="M52" s="6">
        <v>28784</v>
      </c>
      <c r="N52" s="41">
        <f t="shared" si="14"/>
        <v>5436</v>
      </c>
      <c r="O52" s="7">
        <f t="shared" si="15"/>
        <v>19.296439601008128</v>
      </c>
      <c r="P52" s="7">
        <f t="shared" si="16"/>
        <v>2.0150555139890103</v>
      </c>
      <c r="Q52" s="7">
        <f t="shared" si="17"/>
        <v>2.501790343016322</v>
      </c>
      <c r="R52" s="44">
        <v>16</v>
      </c>
      <c r="S52" s="42"/>
      <c r="T52" s="33"/>
    </row>
    <row r="53" spans="1:20" s="39" customFormat="1" ht="10.5" customHeight="1">
      <c r="A53" s="33"/>
      <c r="B53" s="34"/>
      <c r="C53" s="43" t="s">
        <v>59</v>
      </c>
      <c r="D53" s="45" t="s">
        <v>26</v>
      </c>
      <c r="E53" s="37"/>
      <c r="F53" s="6">
        <v>10237</v>
      </c>
      <c r="G53" s="6">
        <v>5390</v>
      </c>
      <c r="H53" s="6">
        <v>32</v>
      </c>
      <c r="I53" s="6">
        <v>37</v>
      </c>
      <c r="J53" s="61" t="s">
        <v>64</v>
      </c>
      <c r="K53" s="6">
        <v>5</v>
      </c>
      <c r="L53" s="6">
        <v>10205</v>
      </c>
      <c r="M53" s="6">
        <v>5348</v>
      </c>
      <c r="N53" s="41">
        <f t="shared" si="14"/>
        <v>-4847</v>
      </c>
      <c r="O53" s="7">
        <f t="shared" si="15"/>
        <v>-47.347855817133926</v>
      </c>
      <c r="P53" s="7">
        <f t="shared" si="16"/>
        <v>0.7322467536369137</v>
      </c>
      <c r="Q53" s="7">
        <f t="shared" si="17"/>
        <v>0.40124527475995997</v>
      </c>
      <c r="R53" s="44">
        <v>17</v>
      </c>
      <c r="S53" s="42"/>
      <c r="T53" s="33"/>
    </row>
    <row r="54" spans="1:20" s="39" customFormat="1" ht="10.5" customHeight="1">
      <c r="A54" s="33"/>
      <c r="B54" s="34"/>
      <c r="C54" s="43" t="s">
        <v>60</v>
      </c>
      <c r="D54" s="45" t="s">
        <v>27</v>
      </c>
      <c r="E54" s="37"/>
      <c r="F54" s="6">
        <v>54199</v>
      </c>
      <c r="G54" s="6">
        <v>46434</v>
      </c>
      <c r="H54" s="6">
        <v>6356</v>
      </c>
      <c r="I54" s="6">
        <v>5883</v>
      </c>
      <c r="J54" s="6">
        <v>264</v>
      </c>
      <c r="K54" s="6">
        <v>256</v>
      </c>
      <c r="L54" s="6">
        <v>47579</v>
      </c>
      <c r="M54" s="6">
        <v>40277</v>
      </c>
      <c r="N54" s="41">
        <f t="shared" si="14"/>
        <v>-7765</v>
      </c>
      <c r="O54" s="7">
        <f t="shared" si="15"/>
        <v>-14.326832598387423</v>
      </c>
      <c r="P54" s="7">
        <f t="shared" si="16"/>
        <v>3.8768234639413</v>
      </c>
      <c r="Q54" s="7">
        <f t="shared" si="17"/>
        <v>3.4566647659005536</v>
      </c>
      <c r="R54" s="44">
        <v>18</v>
      </c>
      <c r="S54" s="42"/>
      <c r="T54" s="33"/>
    </row>
    <row r="55" spans="1:20" s="39" customFormat="1" ht="10.5" customHeight="1">
      <c r="A55" s="33"/>
      <c r="B55" s="40"/>
      <c r="C55" s="43" t="s">
        <v>61</v>
      </c>
      <c r="D55" s="45" t="s">
        <v>46</v>
      </c>
      <c r="E55" s="37"/>
      <c r="F55" s="6">
        <v>41782</v>
      </c>
      <c r="G55" s="6">
        <v>38615</v>
      </c>
      <c r="H55" s="61" t="s">
        <v>64</v>
      </c>
      <c r="I55" s="6">
        <v>0</v>
      </c>
      <c r="J55" s="61" t="s">
        <v>64</v>
      </c>
      <c r="K55" s="6">
        <v>0</v>
      </c>
      <c r="L55" s="6">
        <v>41782</v>
      </c>
      <c r="M55" s="6">
        <v>38611</v>
      </c>
      <c r="N55" s="41">
        <f t="shared" si="14"/>
        <v>-3167</v>
      </c>
      <c r="O55" s="7">
        <f t="shared" si="15"/>
        <v>-7.579819060839596</v>
      </c>
      <c r="P55" s="7">
        <f t="shared" si="16"/>
        <v>2.988642557434554</v>
      </c>
      <c r="Q55" s="7">
        <f t="shared" si="17"/>
        <v>2.8745985686188975</v>
      </c>
      <c r="R55" s="44">
        <v>19</v>
      </c>
      <c r="S55" s="42"/>
      <c r="T55" s="33"/>
    </row>
    <row r="56" spans="1:20" s="39" customFormat="1" ht="10.5" customHeight="1">
      <c r="A56" s="33"/>
      <c r="B56" s="34"/>
      <c r="C56" s="35" t="s">
        <v>28</v>
      </c>
      <c r="D56" s="45"/>
      <c r="E56" s="37"/>
      <c r="F56" s="6">
        <v>12481</v>
      </c>
      <c r="G56" s="6">
        <v>35261</v>
      </c>
      <c r="H56" s="6">
        <v>1522</v>
      </c>
      <c r="I56" s="6">
        <v>3817</v>
      </c>
      <c r="J56" s="6">
        <v>240</v>
      </c>
      <c r="K56" s="6">
        <v>296</v>
      </c>
      <c r="L56" s="6">
        <v>10709</v>
      </c>
      <c r="M56" s="6">
        <v>11806</v>
      </c>
      <c r="N56" s="41">
        <f t="shared" si="14"/>
        <v>22780</v>
      </c>
      <c r="O56" s="7">
        <f t="shared" si="15"/>
        <v>182.51742648826217</v>
      </c>
      <c r="P56" s="7">
        <f t="shared" si="16"/>
        <v>0.8927587898937501</v>
      </c>
      <c r="Q56" s="7">
        <f t="shared" si="17"/>
        <v>2.624918299315575</v>
      </c>
      <c r="R56" s="46" t="s">
        <v>29</v>
      </c>
      <c r="S56" s="42"/>
      <c r="T56" s="33"/>
    </row>
    <row r="57" spans="1:20" s="39" customFormat="1" ht="6" customHeight="1">
      <c r="A57" s="33"/>
      <c r="B57" s="34"/>
      <c r="C57" s="35"/>
      <c r="D57" s="45"/>
      <c r="E57" s="37"/>
      <c r="F57" s="4"/>
      <c r="G57" s="4"/>
      <c r="H57" s="4"/>
      <c r="I57" s="4"/>
      <c r="J57" s="4"/>
      <c r="K57" s="4"/>
      <c r="L57" s="4"/>
      <c r="M57" s="4"/>
      <c r="N57" s="38"/>
      <c r="O57" s="5"/>
      <c r="P57" s="5"/>
      <c r="Q57" s="5"/>
      <c r="R57" s="47"/>
      <c r="S57" s="42"/>
      <c r="T57" s="33"/>
    </row>
    <row r="58" spans="1:20" s="39" customFormat="1" ht="10.5" customHeight="1">
      <c r="A58" s="33"/>
      <c r="B58" s="34" t="s">
        <v>31</v>
      </c>
      <c r="C58" s="35"/>
      <c r="D58" s="45"/>
      <c r="E58" s="37"/>
      <c r="F58" s="4">
        <v>597355</v>
      </c>
      <c r="G58" s="4">
        <v>580540</v>
      </c>
      <c r="H58" s="4">
        <v>41690</v>
      </c>
      <c r="I58" s="4">
        <v>32539</v>
      </c>
      <c r="J58" s="4">
        <v>47720</v>
      </c>
      <c r="K58" s="4">
        <v>35471</v>
      </c>
      <c r="L58" s="4">
        <v>507862</v>
      </c>
      <c r="M58" s="4">
        <v>497479</v>
      </c>
      <c r="N58" s="38">
        <f t="shared" si="1"/>
        <v>-16815</v>
      </c>
      <c r="O58" s="5">
        <f t="shared" si="2"/>
        <v>-2.8149090574281623</v>
      </c>
      <c r="P58" s="5">
        <f>F58/$F$58*100</f>
        <v>100</v>
      </c>
      <c r="Q58" s="5">
        <f>G58/$G$58*100</f>
        <v>100</v>
      </c>
      <c r="R58" s="76" t="s">
        <v>31</v>
      </c>
      <c r="S58" s="77"/>
      <c r="T58" s="33"/>
    </row>
    <row r="59" spans="1:20" s="39" customFormat="1" ht="10.5" customHeight="1">
      <c r="A59" s="33"/>
      <c r="B59" s="34"/>
      <c r="C59" s="35" t="s">
        <v>66</v>
      </c>
      <c r="D59" s="45"/>
      <c r="E59" s="37"/>
      <c r="F59" s="6">
        <f>F61+F60</f>
        <v>26476</v>
      </c>
      <c r="G59" s="6">
        <f aca="true" t="shared" si="18" ref="G59:N59">G61+G60</f>
        <v>17464</v>
      </c>
      <c r="H59" s="6">
        <f t="shared" si="18"/>
        <v>5008</v>
      </c>
      <c r="I59" s="6">
        <f t="shared" si="18"/>
        <v>2916</v>
      </c>
      <c r="J59" s="6">
        <f t="shared" si="18"/>
        <v>17607</v>
      </c>
      <c r="K59" s="6">
        <f t="shared" si="18"/>
        <v>10981</v>
      </c>
      <c r="L59" s="6">
        <f t="shared" si="18"/>
        <v>3861</v>
      </c>
      <c r="M59" s="6">
        <f t="shared" si="18"/>
        <v>3545</v>
      </c>
      <c r="N59" s="6">
        <f t="shared" si="18"/>
        <v>-9012</v>
      </c>
      <c r="O59" s="7">
        <f>N59/F59*100</f>
        <v>-34.03837437679408</v>
      </c>
      <c r="P59" s="7">
        <f>F59/$F$8*100</f>
        <v>1.8938131336613195</v>
      </c>
      <c r="Q59" s="7">
        <f>G59/$G$8*100</f>
        <v>1.300064467237095</v>
      </c>
      <c r="R59" s="72" t="s">
        <v>69</v>
      </c>
      <c r="S59" s="73"/>
      <c r="T59" s="33"/>
    </row>
    <row r="60" spans="1:20" s="39" customFormat="1" ht="10.5" customHeight="1">
      <c r="A60" s="33"/>
      <c r="B60" s="34"/>
      <c r="C60" s="43" t="s">
        <v>18</v>
      </c>
      <c r="D60" s="45" t="s">
        <v>37</v>
      </c>
      <c r="E60" s="37"/>
      <c r="F60" s="6">
        <v>24861</v>
      </c>
      <c r="G60" s="6">
        <v>16203</v>
      </c>
      <c r="H60" s="6">
        <v>4940</v>
      </c>
      <c r="I60" s="6">
        <v>2887</v>
      </c>
      <c r="J60" s="6">
        <v>16910</v>
      </c>
      <c r="K60" s="6">
        <v>10435</v>
      </c>
      <c r="L60" s="6">
        <v>3011</v>
      </c>
      <c r="M60" s="6">
        <v>2860</v>
      </c>
      <c r="N60" s="41">
        <f t="shared" si="1"/>
        <v>-8658</v>
      </c>
      <c r="O60" s="7">
        <f t="shared" si="2"/>
        <v>-34.8256305056112</v>
      </c>
      <c r="P60" s="7">
        <f aca="true" t="shared" si="19" ref="P60:P75">F60/$F$8*100</f>
        <v>1.7782931075673845</v>
      </c>
      <c r="Q60" s="7">
        <f aca="true" t="shared" si="20" ref="Q60:Q75">G60/$G$8*100</f>
        <v>1.2061924280029004</v>
      </c>
      <c r="R60" s="44">
        <v>1</v>
      </c>
      <c r="S60" s="42"/>
      <c r="T60" s="33"/>
    </row>
    <row r="61" spans="1:20" s="39" customFormat="1" ht="10.5" customHeight="1">
      <c r="A61" s="33"/>
      <c r="B61" s="40"/>
      <c r="C61" s="43" t="s">
        <v>65</v>
      </c>
      <c r="D61" s="45" t="s">
        <v>19</v>
      </c>
      <c r="E61" s="37"/>
      <c r="F61" s="6">
        <v>1615</v>
      </c>
      <c r="G61" s="6">
        <v>1261</v>
      </c>
      <c r="H61" s="6">
        <v>68</v>
      </c>
      <c r="I61" s="6">
        <v>29</v>
      </c>
      <c r="J61" s="6">
        <v>697</v>
      </c>
      <c r="K61" s="6">
        <v>546</v>
      </c>
      <c r="L61" s="6">
        <v>850</v>
      </c>
      <c r="M61" s="6">
        <v>685</v>
      </c>
      <c r="N61" s="41">
        <f t="shared" si="1"/>
        <v>-354</v>
      </c>
      <c r="O61" s="7">
        <f t="shared" si="2"/>
        <v>-21.91950464396285</v>
      </c>
      <c r="P61" s="7">
        <f t="shared" si="19"/>
        <v>0.11552002609393532</v>
      </c>
      <c r="Q61" s="7">
        <f t="shared" si="20"/>
        <v>0.09387203923419474</v>
      </c>
      <c r="R61" s="44">
        <v>2</v>
      </c>
      <c r="S61" s="42"/>
      <c r="T61" s="33"/>
    </row>
    <row r="62" spans="1:20" s="39" customFormat="1" ht="10.5" customHeight="1">
      <c r="A62" s="33"/>
      <c r="B62" s="34"/>
      <c r="C62" s="35" t="s">
        <v>67</v>
      </c>
      <c r="D62" s="45"/>
      <c r="E62" s="37"/>
      <c r="F62" s="6">
        <f>F64+F63+F65</f>
        <v>96084</v>
      </c>
      <c r="G62" s="6">
        <f aca="true" t="shared" si="21" ref="G62:N62">G64+G63+G65</f>
        <v>82558</v>
      </c>
      <c r="H62" s="6">
        <f t="shared" si="21"/>
        <v>5725</v>
      </c>
      <c r="I62" s="6">
        <f t="shared" si="21"/>
        <v>3658</v>
      </c>
      <c r="J62" s="6">
        <f>J64+J65</f>
        <v>6433</v>
      </c>
      <c r="K62" s="6">
        <f t="shared" si="21"/>
        <v>4445</v>
      </c>
      <c r="L62" s="6">
        <f t="shared" si="21"/>
        <v>83926</v>
      </c>
      <c r="M62" s="6">
        <f t="shared" si="21"/>
        <v>74426</v>
      </c>
      <c r="N62" s="6">
        <f t="shared" si="21"/>
        <v>-13526</v>
      </c>
      <c r="O62" s="7">
        <f>N62/F62*100</f>
        <v>-14.077265725823237</v>
      </c>
      <c r="P62" s="7">
        <f>F62/$F$8*100</f>
        <v>6.872833552451814</v>
      </c>
      <c r="Q62" s="7">
        <f>G62/$G$8*100</f>
        <v>6.145826974699959</v>
      </c>
      <c r="R62" s="72" t="s">
        <v>70</v>
      </c>
      <c r="S62" s="73"/>
      <c r="T62" s="33"/>
    </row>
    <row r="63" spans="1:20" s="39" customFormat="1" ht="10.5" customHeight="1">
      <c r="A63" s="33"/>
      <c r="B63" s="34"/>
      <c r="C63" s="43" t="s">
        <v>63</v>
      </c>
      <c r="D63" s="45" t="s">
        <v>38</v>
      </c>
      <c r="E63" s="37"/>
      <c r="F63" s="6">
        <v>28</v>
      </c>
      <c r="G63" s="6">
        <v>28</v>
      </c>
      <c r="H63" s="6">
        <v>0</v>
      </c>
      <c r="I63" s="6">
        <v>0</v>
      </c>
      <c r="J63" s="61" t="s">
        <v>64</v>
      </c>
      <c r="K63" s="6">
        <v>1</v>
      </c>
      <c r="L63" s="6">
        <v>28</v>
      </c>
      <c r="M63" s="6">
        <v>27</v>
      </c>
      <c r="N63" s="41">
        <f t="shared" si="1"/>
        <v>0</v>
      </c>
      <c r="O63" s="7">
        <f t="shared" si="2"/>
        <v>0</v>
      </c>
      <c r="P63" s="7">
        <f t="shared" si="19"/>
        <v>0.0020028239818143585</v>
      </c>
      <c r="Q63" s="7">
        <f t="shared" si="20"/>
        <v>0.002084391037714078</v>
      </c>
      <c r="R63" s="44">
        <v>3</v>
      </c>
      <c r="S63" s="42"/>
      <c r="T63" s="33"/>
    </row>
    <row r="64" spans="1:20" s="39" customFormat="1" ht="10.5" customHeight="1">
      <c r="A64" s="33"/>
      <c r="B64" s="40"/>
      <c r="C64" s="43" t="s">
        <v>47</v>
      </c>
      <c r="D64" s="45" t="s">
        <v>20</v>
      </c>
      <c r="E64" s="37"/>
      <c r="F64" s="6">
        <v>20927</v>
      </c>
      <c r="G64" s="6">
        <v>17217</v>
      </c>
      <c r="H64" s="6">
        <v>135</v>
      </c>
      <c r="I64" s="6">
        <v>146</v>
      </c>
      <c r="J64" s="6">
        <v>3506</v>
      </c>
      <c r="K64" s="6">
        <v>2506</v>
      </c>
      <c r="L64" s="6">
        <v>17286</v>
      </c>
      <c r="M64" s="6">
        <v>14563</v>
      </c>
      <c r="N64" s="41">
        <f t="shared" si="1"/>
        <v>-3710</v>
      </c>
      <c r="O64" s="7">
        <f t="shared" si="2"/>
        <v>-17.72829359201032</v>
      </c>
      <c r="P64" s="7">
        <f t="shared" si="19"/>
        <v>1.496896338122467</v>
      </c>
      <c r="Q64" s="7">
        <f t="shared" si="20"/>
        <v>1.2816771605829744</v>
      </c>
      <c r="R64" s="44">
        <v>4</v>
      </c>
      <c r="S64" s="42"/>
      <c r="T64" s="33"/>
    </row>
    <row r="65" spans="1:20" s="39" customFormat="1" ht="10.5" customHeight="1">
      <c r="A65" s="33"/>
      <c r="B65" s="40"/>
      <c r="C65" s="43" t="s">
        <v>48</v>
      </c>
      <c r="D65" s="45" t="s">
        <v>21</v>
      </c>
      <c r="E65" s="37"/>
      <c r="F65" s="6">
        <v>75129</v>
      </c>
      <c r="G65" s="6">
        <v>65313</v>
      </c>
      <c r="H65" s="6">
        <v>5590</v>
      </c>
      <c r="I65" s="6">
        <v>3512</v>
      </c>
      <c r="J65" s="6">
        <v>2927</v>
      </c>
      <c r="K65" s="6">
        <v>1938</v>
      </c>
      <c r="L65" s="6">
        <v>66612</v>
      </c>
      <c r="M65" s="6">
        <v>59836</v>
      </c>
      <c r="N65" s="41">
        <f t="shared" si="1"/>
        <v>-9816</v>
      </c>
      <c r="O65" s="7">
        <f t="shared" si="2"/>
        <v>-13.065527293055942</v>
      </c>
      <c r="P65" s="7">
        <f t="shared" si="19"/>
        <v>5.373934390347533</v>
      </c>
      <c r="Q65" s="7">
        <f t="shared" si="20"/>
        <v>4.8620654230792715</v>
      </c>
      <c r="R65" s="44">
        <v>5</v>
      </c>
      <c r="S65" s="42"/>
      <c r="T65" s="33"/>
    </row>
    <row r="66" spans="1:20" s="39" customFormat="1" ht="10.5" customHeight="1">
      <c r="A66" s="33"/>
      <c r="B66" s="34"/>
      <c r="C66" s="35" t="s">
        <v>68</v>
      </c>
      <c r="D66" s="45"/>
      <c r="E66" s="37"/>
      <c r="F66" s="6">
        <f>F68+F67+F69+F70+F71+F72+F73+F74+F75+F76+F77+F78+F79+F80</f>
        <v>465638</v>
      </c>
      <c r="G66" s="6">
        <f aca="true" t="shared" si="22" ref="G66:N66">G68+G67+G69+G70+G71+G72+G73+G74+G75+G76+G77+G78+G79+G80</f>
        <v>451192</v>
      </c>
      <c r="H66" s="6">
        <f>H68+H69+H70+H71+H72+H73+H74+H75+H76+H77+H78+H79</f>
        <v>30208</v>
      </c>
      <c r="I66" s="6">
        <f t="shared" si="22"/>
        <v>24063</v>
      </c>
      <c r="J66" s="6">
        <f>J68+J69+J70+J71+J72+J73+J74+J75+J76+J77+J78+J79</f>
        <v>23181</v>
      </c>
      <c r="K66" s="6">
        <f t="shared" si="22"/>
        <v>18459</v>
      </c>
      <c r="L66" s="6">
        <f t="shared" si="22"/>
        <v>412249</v>
      </c>
      <c r="M66" s="6">
        <f t="shared" si="22"/>
        <v>408565</v>
      </c>
      <c r="N66" s="6">
        <f t="shared" si="22"/>
        <v>-14446</v>
      </c>
      <c r="O66" s="7">
        <f>N66/F66*100</f>
        <v>-3.1024100266730805</v>
      </c>
      <c r="P66" s="7">
        <f>F66/$F$8*100</f>
        <v>33.306819758716934</v>
      </c>
      <c r="Q66" s="7">
        <f>G66/$G$8*100</f>
        <v>33.58787718172466</v>
      </c>
      <c r="R66" s="72" t="s">
        <v>71</v>
      </c>
      <c r="S66" s="73"/>
      <c r="T66" s="33"/>
    </row>
    <row r="67" spans="1:20" s="39" customFormat="1" ht="10.5" customHeight="1">
      <c r="A67" s="33"/>
      <c r="B67" s="40"/>
      <c r="C67" s="43" t="s">
        <v>49</v>
      </c>
      <c r="D67" s="45" t="s">
        <v>22</v>
      </c>
      <c r="E67" s="37"/>
      <c r="F67" s="6">
        <v>922</v>
      </c>
      <c r="G67" s="6">
        <v>1060</v>
      </c>
      <c r="H67" s="61" t="s">
        <v>64</v>
      </c>
      <c r="I67" s="6">
        <v>0</v>
      </c>
      <c r="J67" s="61" t="s">
        <v>64</v>
      </c>
      <c r="K67" s="6">
        <v>0</v>
      </c>
      <c r="L67" s="6">
        <v>922</v>
      </c>
      <c r="M67" s="6">
        <v>1059</v>
      </c>
      <c r="N67" s="41">
        <f t="shared" si="1"/>
        <v>138</v>
      </c>
      <c r="O67" s="7">
        <f t="shared" si="2"/>
        <v>14.967462039045554</v>
      </c>
      <c r="P67" s="7">
        <f t="shared" si="19"/>
        <v>0.06595013254402994</v>
      </c>
      <c r="Q67" s="7">
        <f t="shared" si="20"/>
        <v>0.0789090892848901</v>
      </c>
      <c r="R67" s="44">
        <v>6</v>
      </c>
      <c r="S67" s="42"/>
      <c r="T67" s="33"/>
    </row>
    <row r="68" spans="1:20" s="39" customFormat="1" ht="10.5" customHeight="1">
      <c r="A68" s="33"/>
      <c r="B68" s="40"/>
      <c r="C68" s="43" t="s">
        <v>50</v>
      </c>
      <c r="D68" s="45" t="s">
        <v>23</v>
      </c>
      <c r="E68" s="37"/>
      <c r="F68" s="6">
        <v>6708</v>
      </c>
      <c r="G68" s="6">
        <v>6997</v>
      </c>
      <c r="H68" s="6">
        <v>260</v>
      </c>
      <c r="I68" s="6">
        <v>209</v>
      </c>
      <c r="J68" s="6">
        <v>115</v>
      </c>
      <c r="K68" s="6">
        <v>79</v>
      </c>
      <c r="L68" s="6">
        <v>6333</v>
      </c>
      <c r="M68" s="6">
        <v>6708</v>
      </c>
      <c r="N68" s="41">
        <f t="shared" si="1"/>
        <v>289</v>
      </c>
      <c r="O68" s="7">
        <f t="shared" si="2"/>
        <v>4.308288610614192</v>
      </c>
      <c r="P68" s="7">
        <f t="shared" si="19"/>
        <v>0.4798194025003827</v>
      </c>
      <c r="Q68" s="7">
        <f t="shared" si="20"/>
        <v>0.5208744318173358</v>
      </c>
      <c r="R68" s="44">
        <v>7</v>
      </c>
      <c r="S68" s="42"/>
      <c r="T68" s="33"/>
    </row>
    <row r="69" spans="1:20" s="39" customFormat="1" ht="10.5" customHeight="1">
      <c r="A69" s="33"/>
      <c r="B69" s="40"/>
      <c r="C69" s="43" t="s">
        <v>51</v>
      </c>
      <c r="D69" s="45" t="s">
        <v>39</v>
      </c>
      <c r="E69" s="37"/>
      <c r="F69" s="6">
        <v>11905</v>
      </c>
      <c r="G69" s="6">
        <v>13372</v>
      </c>
      <c r="H69" s="6">
        <v>155</v>
      </c>
      <c r="I69" s="6">
        <v>153</v>
      </c>
      <c r="J69" s="6">
        <v>317</v>
      </c>
      <c r="K69" s="6">
        <v>269</v>
      </c>
      <c r="L69" s="6">
        <v>11433</v>
      </c>
      <c r="M69" s="6">
        <v>12948</v>
      </c>
      <c r="N69" s="41">
        <f t="shared" si="1"/>
        <v>1467</v>
      </c>
      <c r="O69" s="7">
        <f t="shared" si="2"/>
        <v>12.322553548929022</v>
      </c>
      <c r="P69" s="7">
        <f t="shared" si="19"/>
        <v>0.851557839410712</v>
      </c>
      <c r="Q69" s="7">
        <f t="shared" si="20"/>
        <v>0.9954456055825947</v>
      </c>
      <c r="R69" s="44">
        <v>8</v>
      </c>
      <c r="S69" s="42"/>
      <c r="T69" s="33"/>
    </row>
    <row r="70" spans="1:20" s="39" customFormat="1" ht="10.5" customHeight="1">
      <c r="A70" s="33"/>
      <c r="B70" s="40"/>
      <c r="C70" s="43" t="s">
        <v>52</v>
      </c>
      <c r="D70" s="45" t="s">
        <v>40</v>
      </c>
      <c r="E70" s="37"/>
      <c r="F70" s="6">
        <v>131070</v>
      </c>
      <c r="G70" s="6">
        <v>119000</v>
      </c>
      <c r="H70" s="6">
        <v>6766</v>
      </c>
      <c r="I70" s="6">
        <v>4901</v>
      </c>
      <c r="J70" s="6">
        <v>8914</v>
      </c>
      <c r="K70" s="6">
        <v>6691</v>
      </c>
      <c r="L70" s="6">
        <v>115390</v>
      </c>
      <c r="M70" s="6">
        <v>107388</v>
      </c>
      <c r="N70" s="41">
        <f t="shared" si="1"/>
        <v>-12070</v>
      </c>
      <c r="O70" s="7">
        <f t="shared" si="2"/>
        <v>-9.208819714656292</v>
      </c>
      <c r="P70" s="7">
        <f t="shared" si="19"/>
        <v>9.375362117728855</v>
      </c>
      <c r="Q70" s="7">
        <f t="shared" si="20"/>
        <v>8.858661910284832</v>
      </c>
      <c r="R70" s="44">
        <v>9</v>
      </c>
      <c r="S70" s="42"/>
      <c r="T70" s="33"/>
    </row>
    <row r="71" spans="1:20" s="39" customFormat="1" ht="10.5" customHeight="1">
      <c r="A71" s="33"/>
      <c r="B71" s="40"/>
      <c r="C71" s="43" t="s">
        <v>53</v>
      </c>
      <c r="D71" s="45" t="s">
        <v>41</v>
      </c>
      <c r="E71" s="37"/>
      <c r="F71" s="6">
        <v>14607</v>
      </c>
      <c r="G71" s="6">
        <v>15812</v>
      </c>
      <c r="H71" s="6">
        <v>365</v>
      </c>
      <c r="I71" s="6">
        <v>267</v>
      </c>
      <c r="J71" s="6">
        <v>160</v>
      </c>
      <c r="K71" s="6">
        <v>106</v>
      </c>
      <c r="L71" s="6">
        <v>14082</v>
      </c>
      <c r="M71" s="6">
        <v>15435</v>
      </c>
      <c r="N71" s="41">
        <f t="shared" si="1"/>
        <v>1205</v>
      </c>
      <c r="O71" s="7">
        <f t="shared" si="2"/>
        <v>8.249469432463888</v>
      </c>
      <c r="P71" s="7">
        <f t="shared" si="19"/>
        <v>1.0448303536557977</v>
      </c>
      <c r="Q71" s="7">
        <f t="shared" si="20"/>
        <v>1.1770853960119645</v>
      </c>
      <c r="R71" s="44">
        <v>10</v>
      </c>
      <c r="S71" s="42"/>
      <c r="T71" s="33"/>
    </row>
    <row r="72" spans="1:20" s="39" customFormat="1" ht="10.5" customHeight="1">
      <c r="A72" s="33"/>
      <c r="B72" s="40"/>
      <c r="C72" s="43" t="s">
        <v>54</v>
      </c>
      <c r="D72" s="45" t="s">
        <v>42</v>
      </c>
      <c r="E72" s="37"/>
      <c r="F72" s="6">
        <v>8615</v>
      </c>
      <c r="G72" s="6">
        <v>8861</v>
      </c>
      <c r="H72" s="6">
        <v>826</v>
      </c>
      <c r="I72" s="6">
        <v>995</v>
      </c>
      <c r="J72" s="6">
        <v>446</v>
      </c>
      <c r="K72" s="6">
        <v>671</v>
      </c>
      <c r="L72" s="6">
        <v>7343</v>
      </c>
      <c r="M72" s="6">
        <v>7192</v>
      </c>
      <c r="N72" s="41">
        <f t="shared" si="1"/>
        <v>246</v>
      </c>
      <c r="O72" s="7">
        <f t="shared" si="2"/>
        <v>2.8554846198491</v>
      </c>
      <c r="P72" s="7">
        <f t="shared" si="19"/>
        <v>0.6162260215475249</v>
      </c>
      <c r="Q72" s="7">
        <f t="shared" si="20"/>
        <v>0.6596353208994445</v>
      </c>
      <c r="R72" s="44">
        <v>11</v>
      </c>
      <c r="S72" s="42"/>
      <c r="T72" s="33"/>
    </row>
    <row r="73" spans="1:20" s="39" customFormat="1" ht="10.5" customHeight="1">
      <c r="A73" s="33"/>
      <c r="B73" s="40"/>
      <c r="C73" s="43" t="s">
        <v>55</v>
      </c>
      <c r="D73" s="45" t="s">
        <v>43</v>
      </c>
      <c r="E73" s="37"/>
      <c r="F73" s="6">
        <v>12547</v>
      </c>
      <c r="G73" s="6">
        <v>12411</v>
      </c>
      <c r="H73" s="6">
        <v>1049</v>
      </c>
      <c r="I73" s="6">
        <v>1029</v>
      </c>
      <c r="J73" s="6">
        <v>1787</v>
      </c>
      <c r="K73" s="6">
        <v>1389</v>
      </c>
      <c r="L73" s="6">
        <v>9711</v>
      </c>
      <c r="M73" s="6">
        <v>9991</v>
      </c>
      <c r="N73" s="41">
        <f t="shared" si="1"/>
        <v>-136</v>
      </c>
      <c r="O73" s="7">
        <f t="shared" si="2"/>
        <v>-1.083924444090221</v>
      </c>
      <c r="P73" s="7">
        <f t="shared" si="19"/>
        <v>0.8974797321365984</v>
      </c>
      <c r="Q73" s="7">
        <f t="shared" si="20"/>
        <v>0.9239063274667652</v>
      </c>
      <c r="R73" s="44">
        <v>12</v>
      </c>
      <c r="S73" s="42"/>
      <c r="T73" s="33"/>
    </row>
    <row r="74" spans="1:20" s="39" customFormat="1" ht="10.5" customHeight="1">
      <c r="A74" s="33"/>
      <c r="B74" s="40"/>
      <c r="C74" s="43" t="s">
        <v>56</v>
      </c>
      <c r="D74" s="45" t="s">
        <v>44</v>
      </c>
      <c r="E74" s="37"/>
      <c r="F74" s="6">
        <v>48243</v>
      </c>
      <c r="G74" s="6">
        <v>45881</v>
      </c>
      <c r="H74" s="6">
        <v>5545</v>
      </c>
      <c r="I74" s="6">
        <v>4346</v>
      </c>
      <c r="J74" s="6">
        <v>4563</v>
      </c>
      <c r="K74" s="6">
        <v>3499</v>
      </c>
      <c r="L74" s="6">
        <v>38135</v>
      </c>
      <c r="M74" s="6">
        <v>38025</v>
      </c>
      <c r="N74" s="41">
        <f t="shared" si="1"/>
        <v>-2362</v>
      </c>
      <c r="O74" s="7">
        <f t="shared" si="2"/>
        <v>-4.896047094915325</v>
      </c>
      <c r="P74" s="7">
        <f t="shared" si="19"/>
        <v>3.450794191238217</v>
      </c>
      <c r="Q74" s="7">
        <f t="shared" si="20"/>
        <v>3.4154980429057007</v>
      </c>
      <c r="R74" s="44">
        <v>13</v>
      </c>
      <c r="S74" s="42"/>
      <c r="T74" s="33"/>
    </row>
    <row r="75" spans="1:20" s="39" customFormat="1" ht="10.5" customHeight="1">
      <c r="A75" s="33"/>
      <c r="B75" s="34"/>
      <c r="C75" s="43" t="s">
        <v>57</v>
      </c>
      <c r="D75" s="45" t="s">
        <v>45</v>
      </c>
      <c r="E75" s="37"/>
      <c r="F75" s="6">
        <v>29928</v>
      </c>
      <c r="G75" s="6">
        <v>28649</v>
      </c>
      <c r="H75" s="6">
        <v>5715</v>
      </c>
      <c r="I75" s="6">
        <v>4776</v>
      </c>
      <c r="J75" s="6">
        <v>3039</v>
      </c>
      <c r="K75" s="6">
        <v>2514</v>
      </c>
      <c r="L75" s="6">
        <v>21174</v>
      </c>
      <c r="M75" s="6">
        <v>21346</v>
      </c>
      <c r="N75" s="41">
        <f t="shared" si="1"/>
        <v>-1279</v>
      </c>
      <c r="O75" s="7">
        <f t="shared" si="2"/>
        <v>-4.27358994921144</v>
      </c>
      <c r="P75" s="7">
        <f t="shared" si="19"/>
        <v>2.140732718847861</v>
      </c>
      <c r="Q75" s="7">
        <f t="shared" si="20"/>
        <v>2.132704244266808</v>
      </c>
      <c r="R75" s="44">
        <v>14</v>
      </c>
      <c r="S75" s="42"/>
      <c r="T75" s="33"/>
    </row>
    <row r="76" spans="1:20" s="39" customFormat="1" ht="10.5" customHeight="1">
      <c r="A76" s="33"/>
      <c r="B76" s="34"/>
      <c r="C76" s="43" t="s">
        <v>0</v>
      </c>
      <c r="D76" s="45" t="s">
        <v>25</v>
      </c>
      <c r="E76" s="37"/>
      <c r="F76" s="6">
        <v>36624</v>
      </c>
      <c r="G76" s="6">
        <v>35789</v>
      </c>
      <c r="H76" s="6">
        <v>5379</v>
      </c>
      <c r="I76" s="6">
        <v>4127</v>
      </c>
      <c r="J76" s="6">
        <v>216</v>
      </c>
      <c r="K76" s="6">
        <v>265</v>
      </c>
      <c r="L76" s="6">
        <v>31029</v>
      </c>
      <c r="M76" s="6">
        <v>31395</v>
      </c>
      <c r="N76" s="41">
        <f aca="true" t="shared" si="23" ref="N76:N81">G76-F76</f>
        <v>-835</v>
      </c>
      <c r="O76" s="7">
        <f aca="true" t="shared" si="24" ref="O76:O81">N76/F76*100</f>
        <v>-2.2799257317605943</v>
      </c>
      <c r="P76" s="7">
        <f aca="true" t="shared" si="25" ref="P76:P81">F76/$F$8*100</f>
        <v>2.6196937682131805</v>
      </c>
      <c r="Q76" s="7">
        <f aca="true" t="shared" si="26" ref="Q76:Q81">G76/$G$8*100</f>
        <v>2.664223958883898</v>
      </c>
      <c r="R76" s="44">
        <v>15</v>
      </c>
      <c r="S76" s="42"/>
      <c r="T76" s="33"/>
    </row>
    <row r="77" spans="1:20" s="39" customFormat="1" ht="10.5" customHeight="1">
      <c r="A77" s="33"/>
      <c r="B77" s="34"/>
      <c r="C77" s="43" t="s">
        <v>58</v>
      </c>
      <c r="D77" s="45" t="s">
        <v>24</v>
      </c>
      <c r="E77" s="37"/>
      <c r="F77" s="6">
        <v>107695</v>
      </c>
      <c r="G77" s="6">
        <v>120239</v>
      </c>
      <c r="H77" s="6">
        <v>839</v>
      </c>
      <c r="I77" s="6">
        <v>940</v>
      </c>
      <c r="J77" s="6">
        <v>2440</v>
      </c>
      <c r="K77" s="6">
        <v>2028</v>
      </c>
      <c r="L77" s="6">
        <v>104416</v>
      </c>
      <c r="M77" s="6">
        <v>117233</v>
      </c>
      <c r="N77" s="41">
        <f t="shared" si="23"/>
        <v>12544</v>
      </c>
      <c r="O77" s="7">
        <f t="shared" si="24"/>
        <v>11.647708807279818</v>
      </c>
      <c r="P77" s="7">
        <f t="shared" si="25"/>
        <v>7.7033617400534755</v>
      </c>
      <c r="Q77" s="7">
        <f t="shared" si="26"/>
        <v>8.950896213703679</v>
      </c>
      <c r="R77" s="44">
        <v>16</v>
      </c>
      <c r="S77" s="42"/>
      <c r="T77" s="33"/>
    </row>
    <row r="78" spans="1:20" s="39" customFormat="1" ht="10.5" customHeight="1">
      <c r="A78" s="33"/>
      <c r="B78" s="34"/>
      <c r="C78" s="43" t="s">
        <v>59</v>
      </c>
      <c r="D78" s="45" t="s">
        <v>26</v>
      </c>
      <c r="E78" s="37"/>
      <c r="F78" s="6">
        <v>5667</v>
      </c>
      <c r="G78" s="6">
        <v>4295</v>
      </c>
      <c r="H78" s="6">
        <v>54</v>
      </c>
      <c r="I78" s="6">
        <v>40</v>
      </c>
      <c r="J78" s="6">
        <v>17</v>
      </c>
      <c r="K78" s="6">
        <v>23</v>
      </c>
      <c r="L78" s="6">
        <v>5596</v>
      </c>
      <c r="M78" s="6">
        <v>4230</v>
      </c>
      <c r="N78" s="41">
        <f t="shared" si="23"/>
        <v>-1372</v>
      </c>
      <c r="O78" s="7">
        <f t="shared" si="24"/>
        <v>-24.21034056820187</v>
      </c>
      <c r="P78" s="7">
        <f t="shared" si="25"/>
        <v>0.40535726803364175</v>
      </c>
      <c r="Q78" s="7">
        <f t="shared" si="26"/>
        <v>0.31973069667792736</v>
      </c>
      <c r="R78" s="44">
        <v>17</v>
      </c>
      <c r="S78" s="42"/>
      <c r="T78" s="33"/>
    </row>
    <row r="79" spans="1:20" s="39" customFormat="1" ht="10.5" customHeight="1">
      <c r="A79" s="33"/>
      <c r="B79" s="34"/>
      <c r="C79" s="43" t="s">
        <v>60</v>
      </c>
      <c r="D79" s="45" t="s">
        <v>27</v>
      </c>
      <c r="E79" s="37"/>
      <c r="F79" s="6">
        <v>37269</v>
      </c>
      <c r="G79" s="6">
        <v>26297</v>
      </c>
      <c r="H79" s="6">
        <v>3255</v>
      </c>
      <c r="I79" s="6">
        <v>2280</v>
      </c>
      <c r="J79" s="6">
        <v>1167</v>
      </c>
      <c r="K79" s="6">
        <v>925</v>
      </c>
      <c r="L79" s="6">
        <v>32847</v>
      </c>
      <c r="M79" s="6">
        <v>23087</v>
      </c>
      <c r="N79" s="41">
        <f t="shared" si="23"/>
        <v>-10972</v>
      </c>
      <c r="O79" s="7">
        <f t="shared" si="24"/>
        <v>-29.44001717244895</v>
      </c>
      <c r="P79" s="7">
        <f t="shared" si="25"/>
        <v>2.6658302492228327</v>
      </c>
      <c r="Q79" s="7">
        <f t="shared" si="26"/>
        <v>1.9576153970988255</v>
      </c>
      <c r="R79" s="44">
        <v>18</v>
      </c>
      <c r="S79" s="42"/>
      <c r="T79" s="33"/>
    </row>
    <row r="80" spans="1:20" s="39" customFormat="1" ht="10.5" customHeight="1">
      <c r="A80" s="33"/>
      <c r="B80" s="40"/>
      <c r="C80" s="43" t="s">
        <v>61</v>
      </c>
      <c r="D80" s="45" t="s">
        <v>46</v>
      </c>
      <c r="E80" s="37"/>
      <c r="F80" s="6">
        <v>13838</v>
      </c>
      <c r="G80" s="6">
        <v>12529</v>
      </c>
      <c r="H80" s="61" t="s">
        <v>64</v>
      </c>
      <c r="I80" s="6">
        <v>0</v>
      </c>
      <c r="J80" s="61" t="s">
        <v>64</v>
      </c>
      <c r="K80" s="6">
        <v>0</v>
      </c>
      <c r="L80" s="6">
        <v>13838</v>
      </c>
      <c r="M80" s="6">
        <v>12528</v>
      </c>
      <c r="N80" s="41">
        <f t="shared" si="23"/>
        <v>-1309</v>
      </c>
      <c r="O80" s="7">
        <f t="shared" si="24"/>
        <v>-9.45945945945946</v>
      </c>
      <c r="P80" s="7">
        <f t="shared" si="25"/>
        <v>0.9898242235838246</v>
      </c>
      <c r="Q80" s="7">
        <f t="shared" si="26"/>
        <v>0.9326905468399889</v>
      </c>
      <c r="R80" s="44">
        <v>19</v>
      </c>
      <c r="S80" s="42"/>
      <c r="T80" s="33"/>
    </row>
    <row r="81" spans="1:20" s="39" customFormat="1" ht="10.5" customHeight="1">
      <c r="A81" s="33"/>
      <c r="B81" s="34"/>
      <c r="C81" s="35" t="s">
        <v>28</v>
      </c>
      <c r="D81" s="45"/>
      <c r="E81" s="37"/>
      <c r="F81" s="6">
        <v>9157</v>
      </c>
      <c r="G81" s="6">
        <v>29326</v>
      </c>
      <c r="H81" s="6">
        <v>749</v>
      </c>
      <c r="I81" s="6">
        <v>1902</v>
      </c>
      <c r="J81" s="6">
        <v>499</v>
      </c>
      <c r="K81" s="6">
        <v>1586</v>
      </c>
      <c r="L81" s="6">
        <v>7826</v>
      </c>
      <c r="M81" s="6">
        <v>10943</v>
      </c>
      <c r="N81" s="41">
        <f t="shared" si="23"/>
        <v>20169</v>
      </c>
      <c r="O81" s="7">
        <f t="shared" si="24"/>
        <v>220.2577263295839</v>
      </c>
      <c r="P81" s="7">
        <f t="shared" si="25"/>
        <v>0.6549949714812171</v>
      </c>
      <c r="Q81" s="7">
        <f t="shared" si="26"/>
        <v>2.183101841857252</v>
      </c>
      <c r="R81" s="46" t="s">
        <v>29</v>
      </c>
      <c r="S81" s="42"/>
      <c r="T81" s="33"/>
    </row>
    <row r="82" spans="1:20" s="55" customFormat="1" ht="3.75" customHeight="1" thickBot="1">
      <c r="A82" s="48"/>
      <c r="B82" s="49"/>
      <c r="C82" s="49"/>
      <c r="D82" s="50"/>
      <c r="E82" s="51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3"/>
      <c r="S82" s="54"/>
      <c r="T82" s="48"/>
    </row>
    <row r="83" spans="2:19" ht="13.5" customHeight="1" thickTop="1">
      <c r="B83" s="56" t="s">
        <v>32</v>
      </c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5" ht="13.5">
      <c r="F85" s="62"/>
    </row>
    <row r="86" ht="13.5">
      <c r="F86" s="62"/>
    </row>
    <row r="87" spans="4:13" ht="13.5">
      <c r="D87" s="63"/>
      <c r="F87" s="62">
        <f>SUM(F10:F31)</f>
        <v>2713588</v>
      </c>
      <c r="G87" s="62">
        <f aca="true" t="shared" si="27" ref="G87:M87">SUM(G10:G31)</f>
        <v>2578096</v>
      </c>
      <c r="H87" s="62">
        <f t="shared" si="27"/>
        <v>259721</v>
      </c>
      <c r="I87" s="62">
        <f t="shared" si="27"/>
        <v>217066</v>
      </c>
      <c r="J87" s="62">
        <f t="shared" si="27"/>
        <v>93365</v>
      </c>
      <c r="K87" s="62">
        <f t="shared" si="27"/>
        <v>71056</v>
      </c>
      <c r="L87" s="62">
        <f t="shared" si="27"/>
        <v>2360409</v>
      </c>
      <c r="M87" s="62">
        <f t="shared" si="27"/>
        <v>2254774</v>
      </c>
    </row>
    <row r="88" spans="4:13" ht="13.5">
      <c r="D88" s="63"/>
      <c r="F88" s="62">
        <f>SUM(F35:F56)</f>
        <v>1554511</v>
      </c>
      <c r="G88" s="62">
        <f>SUM(G35:G56)</f>
        <v>1463806</v>
      </c>
      <c r="H88" s="62">
        <f aca="true" t="shared" si="28" ref="H88:M88">SUM(H35:H56)</f>
        <v>182098</v>
      </c>
      <c r="I88" s="62">
        <f t="shared" si="28"/>
        <v>156806</v>
      </c>
      <c r="J88" s="62">
        <f t="shared" si="28"/>
        <v>16031</v>
      </c>
      <c r="K88" s="62">
        <f t="shared" si="28"/>
        <v>12681</v>
      </c>
      <c r="L88" s="62">
        <f t="shared" si="28"/>
        <v>1356372</v>
      </c>
      <c r="M88" s="62">
        <f t="shared" si="28"/>
        <v>1274304</v>
      </c>
    </row>
    <row r="89" spans="4:13" ht="13.5">
      <c r="D89" s="63"/>
      <c r="F89" s="62">
        <f>SUM(F60:F81)</f>
        <v>1159077</v>
      </c>
      <c r="G89" s="62">
        <f aca="true" t="shared" si="29" ref="G89:M89">SUM(G60:G81)</f>
        <v>1114290</v>
      </c>
      <c r="H89" s="62">
        <f t="shared" si="29"/>
        <v>77623</v>
      </c>
      <c r="I89" s="62">
        <f t="shared" si="29"/>
        <v>60260</v>
      </c>
      <c r="J89" s="62">
        <f t="shared" si="29"/>
        <v>77334</v>
      </c>
      <c r="K89" s="62">
        <f t="shared" si="29"/>
        <v>58375</v>
      </c>
      <c r="L89" s="62">
        <f t="shared" si="29"/>
        <v>1004037</v>
      </c>
      <c r="M89" s="62">
        <f t="shared" si="29"/>
        <v>980470</v>
      </c>
    </row>
    <row r="90" spans="4:13" ht="13.5">
      <c r="D90" s="63"/>
      <c r="F90" s="62">
        <f>F88+F89</f>
        <v>2713588</v>
      </c>
      <c r="G90" s="62">
        <f aca="true" t="shared" si="30" ref="G90:M90">G88+G89</f>
        <v>2578096</v>
      </c>
      <c r="H90" s="62">
        <f t="shared" si="30"/>
        <v>259721</v>
      </c>
      <c r="I90" s="62">
        <f t="shared" si="30"/>
        <v>217066</v>
      </c>
      <c r="J90" s="62">
        <f t="shared" si="30"/>
        <v>93365</v>
      </c>
      <c r="K90" s="62">
        <f t="shared" si="30"/>
        <v>71056</v>
      </c>
      <c r="L90" s="62">
        <f t="shared" si="30"/>
        <v>2360409</v>
      </c>
      <c r="M90" s="62">
        <f t="shared" si="30"/>
        <v>2254774</v>
      </c>
    </row>
  </sheetData>
  <sheetProtection/>
  <mergeCells count="20">
    <mergeCell ref="R8:S8"/>
    <mergeCell ref="R33:S33"/>
    <mergeCell ref="R58:S58"/>
    <mergeCell ref="L5:M5"/>
    <mergeCell ref="N5:O5"/>
    <mergeCell ref="P5:Q5"/>
    <mergeCell ref="R5:S6"/>
    <mergeCell ref="R9:S9"/>
    <mergeCell ref="R12:S12"/>
    <mergeCell ref="R16:S16"/>
    <mergeCell ref="B3:I3"/>
    <mergeCell ref="B5:D6"/>
    <mergeCell ref="F5:G5"/>
    <mergeCell ref="H5:I5"/>
    <mergeCell ref="R62:S62"/>
    <mergeCell ref="R66:S66"/>
    <mergeCell ref="R34:S34"/>
    <mergeCell ref="R37:S37"/>
    <mergeCell ref="R41:S41"/>
    <mergeCell ref="R59:S59"/>
  </mergeCells>
  <printOptions/>
  <pageMargins left="0.275590551181102" right="0.275590551181102" top="0.31496062992126" bottom="0.393700787401575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2017-03-13T04:44:02Z</cp:lastPrinted>
  <dcterms:created xsi:type="dcterms:W3CDTF">2008-02-21T07:59:11Z</dcterms:created>
  <dcterms:modified xsi:type="dcterms:W3CDTF">2017-03-15T04:35:01Z</dcterms:modified>
  <cp:category/>
  <cp:version/>
  <cp:contentType/>
  <cp:contentStatus/>
</cp:coreProperties>
</file>