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0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<sst xmlns="http://schemas.openxmlformats.org/spreadsheetml/2006/main" count="88" uniqueCount="42">
  <si>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　</t>
  </si>
  <si>
    <t>　</t>
  </si>
  <si>
    <t>　平成12・17年</t>
  </si>
  <si>
    <t>1 この表は，５年ごとに行われる国勢調査において，調査年の９月24日から30日までの１週間の労働力状態を調査した結果である。</t>
  </si>
  <si>
    <t>2 平成12年の数値は，国勢調査抽出詳細集計で対象となった15歳以上就業者について，平成14年産業分類によって再集計したものである。</t>
  </si>
  <si>
    <t>（単位　人，％）</t>
  </si>
  <si>
    <t>総務省統計局「国勢調査報告」</t>
  </si>
  <si>
    <t>産　　　　　業</t>
  </si>
  <si>
    <t>就　　業　　者　　数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</si>
  <si>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年～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年の増加</t>
    </r>
  </si>
  <si>
    <t>産　業　別　割　合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</si>
  <si>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</si>
  <si>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</si>
  <si>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</si>
  <si>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</si>
  <si>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</si>
  <si>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</si>
  <si>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農　　　業</t>
  </si>
  <si>
    <t>林　　　業</t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</si>
  <si>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</si>
  <si>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</si>
  <si>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鉱　　　業</t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</si>
  <si>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</si>
  <si>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</si>
  <si>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</si>
  <si>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</si>
  <si>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</si>
  <si>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</si>
  <si>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</si>
  <si>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</si>
  <si>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</si>
  <si>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</si>
  <si>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</si>
  <si>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</si>
  <si>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</si>
  <si>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</si>
  <si>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r>
      <t>公務</t>
    </r>
    <r>
      <rPr>
        <sz val="7"/>
        <rFont val="ＭＳ 明朝"/>
        <family val="1"/>
      </rPr>
      <t>（他に分類されないもの）</t>
    </r>
  </si>
  <si>
    <t>分類不能の産業</t>
  </si>
  <si>
    <t>男</t>
  </si>
  <si>
    <t>女</t>
  </si>
  <si>
    <t>128　男 女・産 業 別 就 業 者 数　</t>
  </si>
  <si>
    <t>労働・賃金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</si>
</sst>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\ ##0"/>
    <numFmt numFmtId="185" formatCode="##0"/>
    <numFmt numFmtId="186" formatCode="0.0_);[Red]\(0.0\)"/>
    <numFmt numFmtId="187" formatCode="####\ ###\ ###\ ###.0"/>
    <numFmt numFmtId="188" formatCode="#####\ ###\ ###\ ###.0"/>
    <numFmt numFmtId="189" formatCode="######\ ###\ ###\ ###.0"/>
    <numFmt numFmtId="190" formatCode="#######\ ###\ ###\ ###.0"/>
    <numFmt numFmtId="191" formatCode="########\ ###\ ###\ ###.0"/>
    <numFmt numFmtId="192" formatCode="#########\ ###\ ###\ ###.0"/>
    <numFmt numFmtId="193" formatCode="##########\ ###\ ###\ ###.0"/>
    <numFmt numFmtId="194" formatCode="###########\ ###\ ###\ ###.0"/>
    <numFmt numFmtId="195" formatCode="############\ ###\ ###\ ###.0"/>
    <numFmt numFmtId="196" formatCode="#############\ ###\ ###\ ###.0"/>
    <numFmt numFmtId="197" formatCode="##############\ ###\ ###\ ###.0"/>
    <numFmt numFmtId="198" formatCode="###############\ ###\ ###\ ###.0"/>
    <numFmt numFmtId="199" formatCode="###\ ###\ ###\ ##0.0"/>
    <numFmt numFmtId="200" formatCode="###\ ##0"/>
    <numFmt numFmtId="201" formatCode="0.0_);\(0.0\)"/>
    <numFmt numFmtId="202" formatCode="##0.0"/>
    <numFmt numFmtId="203" formatCode="###,###,##0;&quot;-&quot;##,###,##0"/>
    <numFmt numFmtId="204" formatCode="#,###,###,###,##0;&quot; -&quot;###,###,###,##0"/>
    <numFmt numFmtId="205" formatCode="\ ###,###,###,##0;&quot;-&quot;###,###,###,##0"/>
  </numFmts>
  <fonts count="1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color indexed="8"/>
      <name val="Century Gothic"/>
      <family val="2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color indexed="8"/>
      <name val="Century Gothic"/>
      <family val="2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202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83" fontId="9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distributed" vertical="center" wrapText="1"/>
      <protection locked="0"/>
    </xf>
    <xf numFmtId="176" fontId="13" fillId="0" borderId="0" xfId="20" applyNumberFormat="1" applyFont="1" applyFill="1" applyBorder="1" applyAlignment="1" applyProtection="1">
      <alignment horizontal="right"/>
      <protection locked="0"/>
    </xf>
    <xf numFmtId="20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20" applyNumberFormat="1" applyFont="1" applyFill="1" applyBorder="1" applyAlignment="1" applyProtection="1">
      <alignment horizontal="right"/>
      <protection locked="0"/>
    </xf>
    <xf numFmtId="176" fontId="16" fillId="0" borderId="0" xfId="20" applyNumberFormat="1" applyFont="1" applyFill="1" applyBorder="1" applyAlignment="1" applyProtection="1" quotePrefix="1">
      <alignment horizontal="right" vertical="top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176" fontId="13" fillId="0" borderId="0" xfId="20" applyNumberFormat="1" applyFont="1" applyFill="1" applyBorder="1" applyAlignment="1" applyProtection="1" quotePrefix="1">
      <alignment horizontal="right" vertical="top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8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625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40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9</xdr:col>
      <xdr:colOff>180975</xdr:colOff>
      <xdr:row>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724275" y="438150"/>
          <a:ext cx="1619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82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10" customWidth="1"/>
    <col min="2" max="3" width="2.125" style="11" customWidth="1"/>
    <col min="4" max="4" width="19.50390625" style="9" customWidth="1"/>
    <col min="5" max="5" width="0.875" style="10" customWidth="1"/>
    <col min="6" max="11" width="10.625" style="10" customWidth="1"/>
    <col min="12" max="12" width="1.625" style="10" customWidth="1"/>
    <col min="13" max="16384" width="9.00390625" style="10" customWidth="1"/>
  </cols>
  <sheetData>
    <row r="1" spans="1:12" ht="13.5">
      <c r="A1" s="8" t="s">
        <v>0</v>
      </c>
      <c r="B1" s="9" t="s">
        <v>41</v>
      </c>
      <c r="C1" s="9"/>
      <c r="E1" s="9"/>
      <c r="L1" s="8" t="s">
        <v>1</v>
      </c>
    </row>
    <row r="2" spans="3:11" ht="21" customHeight="1">
      <c r="C2" s="12"/>
      <c r="D2" s="12"/>
      <c r="E2" s="13"/>
      <c r="G2" s="14" t="s">
        <v>40</v>
      </c>
      <c r="J2" s="1" t="s">
        <v>2</v>
      </c>
      <c r="K2" s="12"/>
    </row>
    <row r="3" spans="2:11" ht="11.25" customHeight="1">
      <c r="B3" s="15" t="s">
        <v>3</v>
      </c>
      <c r="C3" s="15"/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5" t="s">
        <v>4</v>
      </c>
      <c r="C4" s="15"/>
      <c r="D4" s="16"/>
      <c r="E4" s="16"/>
      <c r="F4" s="16"/>
      <c r="G4" s="16"/>
      <c r="H4" s="16"/>
      <c r="I4" s="16"/>
      <c r="J4" s="16"/>
      <c r="K4" s="16"/>
    </row>
    <row r="5" spans="2:12" ht="11.25" customHeight="1" thickBot="1">
      <c r="B5" s="17" t="s">
        <v>5</v>
      </c>
      <c r="C5" s="17"/>
      <c r="E5" s="18"/>
      <c r="F5" s="18"/>
      <c r="G5" s="18"/>
      <c r="H5" s="18"/>
      <c r="J5" s="18"/>
      <c r="K5" s="19"/>
      <c r="L5" s="19" t="s">
        <v>6</v>
      </c>
    </row>
    <row r="6" spans="1:12" s="22" customFormat="1" ht="4.5" customHeight="1" thickTop="1">
      <c r="A6" s="20"/>
      <c r="B6" s="53" t="s">
        <v>7</v>
      </c>
      <c r="C6" s="54"/>
      <c r="D6" s="54"/>
      <c r="E6" s="21"/>
      <c r="F6" s="58" t="s">
        <v>8</v>
      </c>
      <c r="G6" s="59"/>
      <c r="H6" s="58" t="s">
        <v>9</v>
      </c>
      <c r="I6" s="59"/>
      <c r="J6" s="58" t="s">
        <v>10</v>
      </c>
      <c r="K6" s="62"/>
      <c r="L6" s="20"/>
    </row>
    <row r="7" spans="2:12" s="22" customFormat="1" ht="7.5" customHeight="1">
      <c r="B7" s="55"/>
      <c r="C7" s="56"/>
      <c r="D7" s="56"/>
      <c r="E7" s="23"/>
      <c r="F7" s="60"/>
      <c r="G7" s="61"/>
      <c r="H7" s="60"/>
      <c r="I7" s="61"/>
      <c r="J7" s="60"/>
      <c r="K7" s="63"/>
      <c r="L7" s="24"/>
    </row>
    <row r="8" spans="1:12" s="22" customFormat="1" ht="11.25" customHeight="1">
      <c r="A8" s="24"/>
      <c r="B8" s="57"/>
      <c r="C8" s="57"/>
      <c r="D8" s="57"/>
      <c r="E8" s="25"/>
      <c r="F8" s="2" t="s">
        <v>11</v>
      </c>
      <c r="G8" s="3" t="s">
        <v>12</v>
      </c>
      <c r="H8" s="2" t="s">
        <v>13</v>
      </c>
      <c r="I8" s="2" t="s">
        <v>14</v>
      </c>
      <c r="J8" s="2" t="s">
        <v>11</v>
      </c>
      <c r="K8" s="3" t="s">
        <v>12</v>
      </c>
      <c r="L8" s="24"/>
    </row>
    <row r="9" spans="2:11" s="26" customFormat="1" ht="1.5" customHeight="1">
      <c r="B9" s="27"/>
      <c r="C9" s="27"/>
      <c r="D9" s="28"/>
      <c r="E9" s="29"/>
      <c r="F9" s="30"/>
      <c r="G9" s="30"/>
      <c r="H9" s="30"/>
      <c r="I9" s="31"/>
      <c r="J9" s="30"/>
      <c r="K9" s="30"/>
    </row>
    <row r="10" spans="1:12" s="39" customFormat="1" ht="11.25" customHeight="1">
      <c r="A10" s="32"/>
      <c r="B10" s="33" t="s">
        <v>15</v>
      </c>
      <c r="C10" s="34"/>
      <c r="D10" s="35"/>
      <c r="E10" s="36"/>
      <c r="F10" s="37">
        <v>1430171</v>
      </c>
      <c r="G10" s="4">
        <v>1398474</v>
      </c>
      <c r="H10" s="38">
        <f>G10-F10</f>
        <v>-31697</v>
      </c>
      <c r="I10" s="5">
        <f>H10/G10*100</f>
        <v>-2.2665419593070735</v>
      </c>
      <c r="J10" s="5">
        <f aca="true" t="shared" si="0" ref="J10:J32">F10/1430171*100</f>
        <v>100</v>
      </c>
      <c r="K10" s="5">
        <f>G10/1398474*100</f>
        <v>100</v>
      </c>
      <c r="L10" s="32"/>
    </row>
    <row r="11" spans="1:12" s="39" customFormat="1" ht="11.25" customHeight="1">
      <c r="A11" s="32"/>
      <c r="B11" s="40"/>
      <c r="C11" s="9" t="s">
        <v>16</v>
      </c>
      <c r="D11" s="35"/>
      <c r="E11" s="36"/>
      <c r="F11" s="6">
        <v>66129</v>
      </c>
      <c r="G11" s="6">
        <f>SUM(G12:G14)</f>
        <v>59924</v>
      </c>
      <c r="H11" s="41">
        <f aca="true" t="shared" si="1" ref="H11:H74">G11-F11</f>
        <v>-6205</v>
      </c>
      <c r="I11" s="7">
        <f aca="true" t="shared" si="2" ref="I11:I74">H11/G11*100</f>
        <v>-10.354782724784728</v>
      </c>
      <c r="J11" s="7">
        <f t="shared" si="0"/>
        <v>4.623852672162979</v>
      </c>
      <c r="K11" s="7">
        <f aca="true" t="shared" si="3" ref="K11:K32">G11/1398474*100</f>
        <v>4.284956316670885</v>
      </c>
      <c r="L11" s="32"/>
    </row>
    <row r="12" spans="1:12" s="39" customFormat="1" ht="11.25" customHeight="1">
      <c r="A12" s="32"/>
      <c r="B12" s="33"/>
      <c r="C12" s="34"/>
      <c r="D12" s="35" t="s">
        <v>17</v>
      </c>
      <c r="E12" s="36"/>
      <c r="F12" s="42">
        <v>59909</v>
      </c>
      <c r="G12" s="43">
        <v>54931</v>
      </c>
      <c r="H12" s="41">
        <f t="shared" si="1"/>
        <v>-4978</v>
      </c>
      <c r="I12" s="7">
        <f t="shared" si="2"/>
        <v>-9.062278130745845</v>
      </c>
      <c r="J12" s="7">
        <f t="shared" si="0"/>
        <v>4.188939644280299</v>
      </c>
      <c r="K12" s="7">
        <f t="shared" si="3"/>
        <v>3.9279242946239976</v>
      </c>
      <c r="L12" s="32"/>
    </row>
    <row r="13" spans="1:12" s="39" customFormat="1" ht="11.25" customHeight="1">
      <c r="A13" s="32"/>
      <c r="B13" s="33"/>
      <c r="C13" s="34"/>
      <c r="D13" s="35" t="s">
        <v>18</v>
      </c>
      <c r="E13" s="36"/>
      <c r="F13" s="42">
        <v>1271</v>
      </c>
      <c r="G13" s="43">
        <v>727</v>
      </c>
      <c r="H13" s="41">
        <f t="shared" si="1"/>
        <v>-544</v>
      </c>
      <c r="I13" s="7">
        <f t="shared" si="2"/>
        <v>-74.82806052269602</v>
      </c>
      <c r="J13" s="7">
        <f t="shared" si="0"/>
        <v>0.08887049171043183</v>
      </c>
      <c r="K13" s="7">
        <f t="shared" si="3"/>
        <v>0.05198523533508667</v>
      </c>
      <c r="L13" s="32"/>
    </row>
    <row r="14" spans="1:12" s="39" customFormat="1" ht="11.25" customHeight="1">
      <c r="A14" s="32"/>
      <c r="B14" s="40"/>
      <c r="C14" s="9"/>
      <c r="D14" s="35" t="s">
        <v>19</v>
      </c>
      <c r="E14" s="36"/>
      <c r="F14" s="42">
        <v>4949</v>
      </c>
      <c r="G14" s="43">
        <v>4266</v>
      </c>
      <c r="H14" s="41">
        <f t="shared" si="1"/>
        <v>-683</v>
      </c>
      <c r="I14" s="7">
        <f t="shared" si="2"/>
        <v>-16.010314111579934</v>
      </c>
      <c r="J14" s="7">
        <f t="shared" si="0"/>
        <v>0.34604253617224795</v>
      </c>
      <c r="K14" s="7">
        <f t="shared" si="3"/>
        <v>0.3050467867118016</v>
      </c>
      <c r="L14" s="32"/>
    </row>
    <row r="15" spans="1:12" s="39" customFormat="1" ht="11.25" customHeight="1">
      <c r="A15" s="32"/>
      <c r="B15" s="33"/>
      <c r="C15" s="34" t="s">
        <v>20</v>
      </c>
      <c r="D15" s="35"/>
      <c r="E15" s="36"/>
      <c r="F15" s="6">
        <v>424188</v>
      </c>
      <c r="G15" s="6">
        <f>SUM(G16:G18)</f>
        <v>380356</v>
      </c>
      <c r="H15" s="41">
        <f t="shared" si="1"/>
        <v>-43832</v>
      </c>
      <c r="I15" s="7">
        <f t="shared" si="2"/>
        <v>-11.523940729211581</v>
      </c>
      <c r="J15" s="7">
        <f t="shared" si="0"/>
        <v>29.659949754260158</v>
      </c>
      <c r="K15" s="7">
        <f t="shared" si="3"/>
        <v>27.19793145957665</v>
      </c>
      <c r="L15" s="32"/>
    </row>
    <row r="16" spans="1:12" s="39" customFormat="1" ht="11.25" customHeight="1">
      <c r="A16" s="32"/>
      <c r="B16" s="33"/>
      <c r="C16" s="34"/>
      <c r="D16" s="35" t="s">
        <v>21</v>
      </c>
      <c r="E16" s="36"/>
      <c r="F16" s="42">
        <v>556</v>
      </c>
      <c r="G16" s="43">
        <v>323</v>
      </c>
      <c r="H16" s="41">
        <f t="shared" si="1"/>
        <v>-233</v>
      </c>
      <c r="I16" s="7">
        <f t="shared" si="2"/>
        <v>-72.13622291021672</v>
      </c>
      <c r="J16" s="7">
        <f t="shared" si="0"/>
        <v>0.0388764700165225</v>
      </c>
      <c r="K16" s="7">
        <f t="shared" si="3"/>
        <v>0.023096603869646487</v>
      </c>
      <c r="L16" s="32"/>
    </row>
    <row r="17" spans="1:12" s="39" customFormat="1" ht="11.25" customHeight="1">
      <c r="A17" s="32"/>
      <c r="B17" s="40"/>
      <c r="C17" s="9"/>
      <c r="D17" s="35" t="s">
        <v>22</v>
      </c>
      <c r="E17" s="36"/>
      <c r="F17" s="42">
        <v>147063</v>
      </c>
      <c r="G17" s="43">
        <v>126552</v>
      </c>
      <c r="H17" s="41">
        <f t="shared" si="1"/>
        <v>-20511</v>
      </c>
      <c r="I17" s="7">
        <f t="shared" si="2"/>
        <v>-16.207566849990517</v>
      </c>
      <c r="J17" s="7">
        <f t="shared" si="0"/>
        <v>10.282896241078863</v>
      </c>
      <c r="K17" s="7">
        <f t="shared" si="3"/>
        <v>9.04929230003561</v>
      </c>
      <c r="L17" s="32"/>
    </row>
    <row r="18" spans="1:12" s="39" customFormat="1" ht="11.25" customHeight="1">
      <c r="A18" s="32"/>
      <c r="B18" s="40"/>
      <c r="C18" s="9"/>
      <c r="D18" s="35" t="s">
        <v>23</v>
      </c>
      <c r="E18" s="36"/>
      <c r="F18" s="42">
        <v>276569</v>
      </c>
      <c r="G18" s="43">
        <v>253481</v>
      </c>
      <c r="H18" s="41">
        <f t="shared" si="1"/>
        <v>-23088</v>
      </c>
      <c r="I18" s="7">
        <f t="shared" si="2"/>
        <v>-9.108374986685392</v>
      </c>
      <c r="J18" s="7">
        <f t="shared" si="0"/>
        <v>19.338177043164766</v>
      </c>
      <c r="K18" s="7">
        <f t="shared" si="3"/>
        <v>18.125542555671394</v>
      </c>
      <c r="L18" s="32"/>
    </row>
    <row r="19" spans="1:12" s="39" customFormat="1" ht="11.25" customHeight="1">
      <c r="A19" s="32"/>
      <c r="B19" s="33"/>
      <c r="C19" s="34" t="s">
        <v>24</v>
      </c>
      <c r="D19" s="35"/>
      <c r="E19" s="36"/>
      <c r="F19" s="6">
        <v>923754</v>
      </c>
      <c r="G19" s="6">
        <f>SUM(G20:G31)</f>
        <v>936003</v>
      </c>
      <c r="H19" s="41">
        <f t="shared" si="1"/>
        <v>12249</v>
      </c>
      <c r="I19" s="7">
        <f t="shared" si="2"/>
        <v>1.3086496517639368</v>
      </c>
      <c r="J19" s="7">
        <f t="shared" si="0"/>
        <v>64.59045806410562</v>
      </c>
      <c r="K19" s="7">
        <f t="shared" si="3"/>
        <v>66.93031118204557</v>
      </c>
      <c r="L19" s="32"/>
    </row>
    <row r="20" spans="1:12" s="39" customFormat="1" ht="11.25" customHeight="1">
      <c r="A20" s="32"/>
      <c r="B20" s="40"/>
      <c r="C20" s="9"/>
      <c r="D20" s="35" t="s">
        <v>25</v>
      </c>
      <c r="E20" s="36"/>
      <c r="F20" s="42">
        <v>8759</v>
      </c>
      <c r="G20" s="43">
        <v>7745</v>
      </c>
      <c r="H20" s="41">
        <f t="shared" si="1"/>
        <v>-1014</v>
      </c>
      <c r="I20" s="7">
        <f t="shared" si="2"/>
        <v>-13.092317624273726</v>
      </c>
      <c r="J20" s="7">
        <f t="shared" si="0"/>
        <v>0.612444246177555</v>
      </c>
      <c r="K20" s="7">
        <f t="shared" si="3"/>
        <v>0.5538179472768174</v>
      </c>
      <c r="L20" s="32"/>
    </row>
    <row r="21" spans="1:12" s="39" customFormat="1" ht="11.25" customHeight="1">
      <c r="A21" s="32"/>
      <c r="B21" s="40"/>
      <c r="C21" s="9"/>
      <c r="D21" s="35" t="s">
        <v>26</v>
      </c>
      <c r="E21" s="36"/>
      <c r="F21" s="42">
        <v>25444</v>
      </c>
      <c r="G21" s="43">
        <v>23215</v>
      </c>
      <c r="H21" s="41">
        <f t="shared" si="1"/>
        <v>-2229</v>
      </c>
      <c r="I21" s="7">
        <f t="shared" si="2"/>
        <v>-9.601550721516261</v>
      </c>
      <c r="J21" s="7">
        <f t="shared" si="0"/>
        <v>1.7790879552165442</v>
      </c>
      <c r="K21" s="7">
        <f t="shared" si="3"/>
        <v>1.6600237115598862</v>
      </c>
      <c r="L21" s="32"/>
    </row>
    <row r="22" spans="1:12" s="39" customFormat="1" ht="11.25" customHeight="1">
      <c r="A22" s="32"/>
      <c r="B22" s="33"/>
      <c r="C22" s="34"/>
      <c r="D22" s="35" t="s">
        <v>27</v>
      </c>
      <c r="E22" s="36"/>
      <c r="F22" s="42">
        <v>70836</v>
      </c>
      <c r="G22" s="43">
        <v>71356</v>
      </c>
      <c r="H22" s="41">
        <f t="shared" si="1"/>
        <v>520</v>
      </c>
      <c r="I22" s="7">
        <f t="shared" si="2"/>
        <v>0.7287404002466507</v>
      </c>
      <c r="J22" s="7">
        <f t="shared" si="0"/>
        <v>4.952974154838826</v>
      </c>
      <c r="K22" s="7">
        <f t="shared" si="3"/>
        <v>5.102418779326609</v>
      </c>
      <c r="L22" s="32"/>
    </row>
    <row r="23" spans="1:12" s="39" customFormat="1" ht="11.25" customHeight="1">
      <c r="A23" s="32"/>
      <c r="B23" s="33"/>
      <c r="C23" s="34"/>
      <c r="D23" s="35" t="s">
        <v>28</v>
      </c>
      <c r="E23" s="36"/>
      <c r="F23" s="42">
        <v>283925</v>
      </c>
      <c r="G23" s="43">
        <v>265677</v>
      </c>
      <c r="H23" s="41">
        <f t="shared" si="1"/>
        <v>-18248</v>
      </c>
      <c r="I23" s="7">
        <f t="shared" si="2"/>
        <v>-6.868490686058635</v>
      </c>
      <c r="J23" s="7">
        <f t="shared" si="0"/>
        <v>19.8525211320884</v>
      </c>
      <c r="K23" s="7">
        <f t="shared" si="3"/>
        <v>18.997635994662755</v>
      </c>
      <c r="L23" s="32"/>
    </row>
    <row r="24" spans="1:12" s="39" customFormat="1" ht="11.25" customHeight="1">
      <c r="A24" s="32"/>
      <c r="B24" s="33"/>
      <c r="C24" s="34"/>
      <c r="D24" s="35" t="s">
        <v>29</v>
      </c>
      <c r="E24" s="36"/>
      <c r="F24" s="42">
        <v>35354</v>
      </c>
      <c r="G24" s="43">
        <v>29901</v>
      </c>
      <c r="H24" s="41">
        <f t="shared" si="1"/>
        <v>-5453</v>
      </c>
      <c r="I24" s="7">
        <f t="shared" si="2"/>
        <v>-18.236848265944282</v>
      </c>
      <c r="J24" s="7">
        <f t="shared" si="0"/>
        <v>2.472012088064994</v>
      </c>
      <c r="K24" s="7">
        <f t="shared" si="3"/>
        <v>2.1381162610102153</v>
      </c>
      <c r="L24" s="32"/>
    </row>
    <row r="25" spans="1:12" s="39" customFormat="1" ht="11.25" customHeight="1">
      <c r="A25" s="32"/>
      <c r="B25" s="33"/>
      <c r="C25" s="34"/>
      <c r="D25" s="35" t="s">
        <v>30</v>
      </c>
      <c r="E25" s="36"/>
      <c r="F25" s="42">
        <v>15199</v>
      </c>
      <c r="G25" s="43">
        <v>15965</v>
      </c>
      <c r="H25" s="41">
        <f t="shared" si="1"/>
        <v>766</v>
      </c>
      <c r="I25" s="7">
        <f t="shared" si="2"/>
        <v>4.7979956154087064</v>
      </c>
      <c r="J25" s="7">
        <f t="shared" si="0"/>
        <v>1.062740049966053</v>
      </c>
      <c r="K25" s="7">
        <f t="shared" si="3"/>
        <v>1.1416014884795858</v>
      </c>
      <c r="L25" s="32"/>
    </row>
    <row r="26" spans="1:12" s="39" customFormat="1" ht="11.25" customHeight="1">
      <c r="A26" s="32"/>
      <c r="B26" s="40"/>
      <c r="C26" s="9"/>
      <c r="D26" s="35" t="s">
        <v>31</v>
      </c>
      <c r="E26" s="36"/>
      <c r="F26" s="42">
        <v>66758</v>
      </c>
      <c r="G26" s="43">
        <v>63519</v>
      </c>
      <c r="H26" s="41">
        <f t="shared" si="1"/>
        <v>-3239</v>
      </c>
      <c r="I26" s="7">
        <f t="shared" si="2"/>
        <v>-5.099261638249972</v>
      </c>
      <c r="J26" s="7">
        <f t="shared" si="0"/>
        <v>4.667833426911887</v>
      </c>
      <c r="K26" s="7">
        <f t="shared" si="3"/>
        <v>4.542022232805186</v>
      </c>
      <c r="L26" s="32"/>
    </row>
    <row r="27" spans="1:12" s="39" customFormat="1" ht="11.25" customHeight="1">
      <c r="A27" s="32"/>
      <c r="B27" s="40"/>
      <c r="C27" s="9"/>
      <c r="D27" s="35" t="s">
        <v>32</v>
      </c>
      <c r="E27" s="36"/>
      <c r="F27" s="42">
        <v>106999</v>
      </c>
      <c r="G27" s="43">
        <v>135727</v>
      </c>
      <c r="H27" s="41">
        <f t="shared" si="1"/>
        <v>28728</v>
      </c>
      <c r="I27" s="7">
        <f t="shared" si="2"/>
        <v>21.166017078400024</v>
      </c>
      <c r="J27" s="7">
        <f t="shared" si="0"/>
        <v>7.481552905212034</v>
      </c>
      <c r="K27" s="7">
        <f t="shared" si="3"/>
        <v>9.705364561657921</v>
      </c>
      <c r="L27" s="32"/>
    </row>
    <row r="28" spans="1:12" s="39" customFormat="1" ht="11.25" customHeight="1">
      <c r="A28" s="32"/>
      <c r="B28" s="40"/>
      <c r="C28" s="9"/>
      <c r="D28" s="35" t="s">
        <v>33</v>
      </c>
      <c r="E28" s="36"/>
      <c r="F28" s="42">
        <v>63806</v>
      </c>
      <c r="G28" s="43">
        <v>63952</v>
      </c>
      <c r="H28" s="41">
        <f t="shared" si="1"/>
        <v>146</v>
      </c>
      <c r="I28" s="7">
        <f t="shared" si="2"/>
        <v>0.22829622216662496</v>
      </c>
      <c r="J28" s="7">
        <f t="shared" si="0"/>
        <v>4.4614245429392705</v>
      </c>
      <c r="K28" s="7">
        <f t="shared" si="3"/>
        <v>4.572984553162947</v>
      </c>
      <c r="L28" s="32"/>
    </row>
    <row r="29" spans="1:12" s="39" customFormat="1" ht="11.25" customHeight="1">
      <c r="A29" s="32"/>
      <c r="B29" s="40"/>
      <c r="C29" s="9"/>
      <c r="D29" s="35" t="s">
        <v>34</v>
      </c>
      <c r="E29" s="36"/>
      <c r="F29" s="42">
        <v>17483</v>
      </c>
      <c r="G29" s="43">
        <v>16671</v>
      </c>
      <c r="H29" s="41">
        <f t="shared" si="1"/>
        <v>-812</v>
      </c>
      <c r="I29" s="7">
        <f t="shared" si="2"/>
        <v>-4.870733609261592</v>
      </c>
      <c r="J29" s="7">
        <f t="shared" si="0"/>
        <v>1.2224412325519116</v>
      </c>
      <c r="K29" s="7">
        <f t="shared" si="3"/>
        <v>1.1920850870305775</v>
      </c>
      <c r="L29" s="32"/>
    </row>
    <row r="30" spans="1:12" s="39" customFormat="1" ht="11.25" customHeight="1">
      <c r="A30" s="32"/>
      <c r="B30" s="40"/>
      <c r="C30" s="9"/>
      <c r="D30" s="44" t="s">
        <v>35</v>
      </c>
      <c r="E30" s="36"/>
      <c r="F30" s="42">
        <v>173150</v>
      </c>
      <c r="G30" s="43">
        <v>186097</v>
      </c>
      <c r="H30" s="41">
        <f t="shared" si="1"/>
        <v>12947</v>
      </c>
      <c r="I30" s="7">
        <f t="shared" si="2"/>
        <v>6.9571245103360075</v>
      </c>
      <c r="J30" s="7">
        <f t="shared" si="0"/>
        <v>12.106943854965595</v>
      </c>
      <c r="K30" s="7">
        <f t="shared" si="3"/>
        <v>13.307147648079262</v>
      </c>
      <c r="L30" s="32"/>
    </row>
    <row r="31" spans="1:12" s="39" customFormat="1" ht="11.25" customHeight="1">
      <c r="A31" s="32"/>
      <c r="B31" s="40"/>
      <c r="C31" s="9"/>
      <c r="D31" s="35" t="s">
        <v>36</v>
      </c>
      <c r="E31" s="36"/>
      <c r="F31" s="42">
        <v>56041</v>
      </c>
      <c r="G31" s="43">
        <v>56178</v>
      </c>
      <c r="H31" s="41">
        <f t="shared" si="1"/>
        <v>137</v>
      </c>
      <c r="I31" s="7">
        <f t="shared" si="2"/>
        <v>0.24386770621951653</v>
      </c>
      <c r="J31" s="7">
        <f t="shared" si="0"/>
        <v>3.9184824751725493</v>
      </c>
      <c r="K31" s="7">
        <f t="shared" si="3"/>
        <v>4.01709291699381</v>
      </c>
      <c r="L31" s="32"/>
    </row>
    <row r="32" spans="1:12" s="39" customFormat="1" ht="11.25" customHeight="1">
      <c r="A32" s="32"/>
      <c r="B32" s="33"/>
      <c r="C32" s="34" t="s">
        <v>37</v>
      </c>
      <c r="D32" s="35"/>
      <c r="E32" s="36"/>
      <c r="F32" s="42">
        <v>16100</v>
      </c>
      <c r="G32" s="43">
        <v>22191</v>
      </c>
      <c r="H32" s="41">
        <f t="shared" si="1"/>
        <v>6091</v>
      </c>
      <c r="I32" s="7">
        <f t="shared" si="2"/>
        <v>27.448064530665583</v>
      </c>
      <c r="J32" s="7">
        <f t="shared" si="0"/>
        <v>1.1257395094712452</v>
      </c>
      <c r="K32" s="7">
        <f t="shared" si="3"/>
        <v>1.5868010417068892</v>
      </c>
      <c r="L32" s="32"/>
    </row>
    <row r="33" spans="1:12" s="39" customFormat="1" ht="1.5" customHeight="1">
      <c r="A33" s="32"/>
      <c r="B33" s="33"/>
      <c r="C33" s="34"/>
      <c r="D33" s="35"/>
      <c r="E33" s="36"/>
      <c r="F33" s="6"/>
      <c r="G33" s="6"/>
      <c r="H33" s="41"/>
      <c r="I33" s="7"/>
      <c r="J33" s="5"/>
      <c r="K33" s="7"/>
      <c r="L33" s="32"/>
    </row>
    <row r="34" spans="1:12" s="39" customFormat="1" ht="11.25" customHeight="1">
      <c r="A34" s="32"/>
      <c r="B34" s="33" t="s">
        <v>38</v>
      </c>
      <c r="C34" s="34"/>
      <c r="D34" s="35"/>
      <c r="E34" s="36"/>
      <c r="F34" s="37">
        <v>829780</v>
      </c>
      <c r="G34" s="45">
        <v>802887</v>
      </c>
      <c r="H34" s="38">
        <f t="shared" si="1"/>
        <v>-26893</v>
      </c>
      <c r="I34" s="5">
        <f t="shared" si="2"/>
        <v>-3.3495373570627</v>
      </c>
      <c r="J34" s="5">
        <f>F34/829780*100</f>
        <v>100</v>
      </c>
      <c r="K34" s="5">
        <f>G34/802887*100</f>
        <v>100</v>
      </c>
      <c r="L34" s="32"/>
    </row>
    <row r="35" spans="1:12" s="39" customFormat="1" ht="11.25" customHeight="1">
      <c r="A35" s="32"/>
      <c r="B35" s="40"/>
      <c r="C35" s="9" t="s">
        <v>16</v>
      </c>
      <c r="D35" s="35"/>
      <c r="E35" s="36"/>
      <c r="F35" s="6">
        <f>SUM(F36:F38)</f>
        <v>35629</v>
      </c>
      <c r="G35" s="6">
        <f>SUM(G36:G38)</f>
        <v>33621</v>
      </c>
      <c r="H35" s="41">
        <f t="shared" si="1"/>
        <v>-2008</v>
      </c>
      <c r="I35" s="7">
        <f t="shared" si="2"/>
        <v>-5.972457690134143</v>
      </c>
      <c r="J35" s="7">
        <f aca="true" t="shared" si="4" ref="J35:J56">F35/829780*100</f>
        <v>4.293788715081106</v>
      </c>
      <c r="K35" s="7">
        <f aca="true" t="shared" si="5" ref="K35:K56">G35/802887*100</f>
        <v>4.18751331133771</v>
      </c>
      <c r="L35" s="32"/>
    </row>
    <row r="36" spans="1:12" s="39" customFormat="1" ht="11.25" customHeight="1">
      <c r="A36" s="32"/>
      <c r="B36" s="33"/>
      <c r="C36" s="34"/>
      <c r="D36" s="35" t="s">
        <v>17</v>
      </c>
      <c r="E36" s="36"/>
      <c r="F36" s="42">
        <v>31355</v>
      </c>
      <c r="G36" s="43">
        <v>30234</v>
      </c>
      <c r="H36" s="41">
        <f t="shared" si="1"/>
        <v>-1121</v>
      </c>
      <c r="I36" s="7">
        <f t="shared" si="2"/>
        <v>-3.70774624594827</v>
      </c>
      <c r="J36" s="7">
        <f t="shared" si="4"/>
        <v>3.7787124298006702</v>
      </c>
      <c r="K36" s="7">
        <f t="shared" si="5"/>
        <v>3.7656606720497408</v>
      </c>
      <c r="L36" s="32"/>
    </row>
    <row r="37" spans="1:12" s="39" customFormat="1" ht="11.25" customHeight="1">
      <c r="A37" s="32"/>
      <c r="B37" s="33"/>
      <c r="C37" s="34"/>
      <c r="D37" s="35" t="s">
        <v>18</v>
      </c>
      <c r="E37" s="36"/>
      <c r="F37" s="42">
        <v>1061</v>
      </c>
      <c r="G37" s="43">
        <v>636</v>
      </c>
      <c r="H37" s="41">
        <f t="shared" si="1"/>
        <v>-425</v>
      </c>
      <c r="I37" s="7">
        <f t="shared" si="2"/>
        <v>-66.82389937106919</v>
      </c>
      <c r="J37" s="7">
        <f t="shared" si="4"/>
        <v>0.12786521728650968</v>
      </c>
      <c r="K37" s="7">
        <f t="shared" si="5"/>
        <v>0.07921413598675779</v>
      </c>
      <c r="L37" s="32"/>
    </row>
    <row r="38" spans="1:12" s="39" customFormat="1" ht="11.25" customHeight="1">
      <c r="A38" s="32"/>
      <c r="B38" s="40"/>
      <c r="C38" s="9"/>
      <c r="D38" s="35" t="s">
        <v>19</v>
      </c>
      <c r="E38" s="36"/>
      <c r="F38" s="42">
        <v>3213</v>
      </c>
      <c r="G38" s="43">
        <v>2751</v>
      </c>
      <c r="H38" s="41">
        <f t="shared" si="1"/>
        <v>-462</v>
      </c>
      <c r="I38" s="7">
        <f t="shared" si="2"/>
        <v>-16.793893129770993</v>
      </c>
      <c r="J38" s="7">
        <f t="shared" si="4"/>
        <v>0.3872110679939261</v>
      </c>
      <c r="K38" s="7">
        <f t="shared" si="5"/>
        <v>0.34263850330121176</v>
      </c>
      <c r="L38" s="32"/>
    </row>
    <row r="39" spans="1:12" s="39" customFormat="1" ht="11.25" customHeight="1">
      <c r="A39" s="32"/>
      <c r="B39" s="33"/>
      <c r="C39" s="34" t="s">
        <v>20</v>
      </c>
      <c r="D39" s="35"/>
      <c r="E39" s="36"/>
      <c r="F39" s="6">
        <f>SUM(F40:F42)</f>
        <v>310157</v>
      </c>
      <c r="G39" s="6">
        <f>SUM(G40:G42)</f>
        <v>283590</v>
      </c>
      <c r="H39" s="41">
        <f t="shared" si="1"/>
        <v>-26567</v>
      </c>
      <c r="I39" s="7">
        <f t="shared" si="2"/>
        <v>-9.368101837159278</v>
      </c>
      <c r="J39" s="7">
        <f t="shared" si="4"/>
        <v>37.37822073320639</v>
      </c>
      <c r="K39" s="7">
        <f t="shared" si="5"/>
        <v>35.32128431522742</v>
      </c>
      <c r="L39" s="32"/>
    </row>
    <row r="40" spans="1:12" s="39" customFormat="1" ht="11.25" customHeight="1">
      <c r="A40" s="32"/>
      <c r="B40" s="33"/>
      <c r="C40" s="34"/>
      <c r="D40" s="35" t="s">
        <v>21</v>
      </c>
      <c r="E40" s="36"/>
      <c r="F40" s="42">
        <v>457</v>
      </c>
      <c r="G40" s="43">
        <v>279</v>
      </c>
      <c r="H40" s="41">
        <f t="shared" si="1"/>
        <v>-178</v>
      </c>
      <c r="I40" s="7">
        <f t="shared" si="2"/>
        <v>-63.799283154121866</v>
      </c>
      <c r="J40" s="7">
        <f t="shared" si="4"/>
        <v>0.05507483911398202</v>
      </c>
      <c r="K40" s="7">
        <f t="shared" si="5"/>
        <v>0.03474959739041733</v>
      </c>
      <c r="L40" s="32"/>
    </row>
    <row r="41" spans="1:12" s="39" customFormat="1" ht="11.25" customHeight="1">
      <c r="A41" s="32"/>
      <c r="B41" s="40"/>
      <c r="C41" s="9"/>
      <c r="D41" s="35" t="s">
        <v>22</v>
      </c>
      <c r="E41" s="36"/>
      <c r="F41" s="42">
        <v>122805</v>
      </c>
      <c r="G41" s="43">
        <v>105960</v>
      </c>
      <c r="H41" s="41">
        <f t="shared" si="1"/>
        <v>-16845</v>
      </c>
      <c r="I41" s="7">
        <f t="shared" si="2"/>
        <v>-15.897508493771234</v>
      </c>
      <c r="J41" s="7">
        <f t="shared" si="4"/>
        <v>14.7997059461544</v>
      </c>
      <c r="K41" s="7">
        <f t="shared" si="5"/>
        <v>13.197373976661723</v>
      </c>
      <c r="L41" s="32"/>
    </row>
    <row r="42" spans="1:12" s="39" customFormat="1" ht="11.25" customHeight="1">
      <c r="A42" s="32"/>
      <c r="B42" s="40"/>
      <c r="C42" s="9"/>
      <c r="D42" s="35" t="s">
        <v>23</v>
      </c>
      <c r="E42" s="36"/>
      <c r="F42" s="42">
        <v>186895</v>
      </c>
      <c r="G42" s="43">
        <v>177351</v>
      </c>
      <c r="H42" s="41">
        <f t="shared" si="1"/>
        <v>-9544</v>
      </c>
      <c r="I42" s="7">
        <f t="shared" si="2"/>
        <v>-5.381418768430964</v>
      </c>
      <c r="J42" s="7">
        <f t="shared" si="4"/>
        <v>22.523439947938005</v>
      </c>
      <c r="K42" s="7">
        <f t="shared" si="5"/>
        <v>22.089160741175284</v>
      </c>
      <c r="L42" s="32"/>
    </row>
    <row r="43" spans="1:12" s="39" customFormat="1" ht="11.25" customHeight="1">
      <c r="A43" s="32"/>
      <c r="B43" s="33"/>
      <c r="C43" s="34" t="s">
        <v>24</v>
      </c>
      <c r="D43" s="35"/>
      <c r="E43" s="36"/>
      <c r="F43" s="6">
        <f>SUM(F44:F55)</f>
        <v>475238</v>
      </c>
      <c r="G43" s="6">
        <f>SUM(G44:G55)</f>
        <v>472672</v>
      </c>
      <c r="H43" s="41">
        <f t="shared" si="1"/>
        <v>-2566</v>
      </c>
      <c r="I43" s="7">
        <f t="shared" si="2"/>
        <v>-0.5428711664748493</v>
      </c>
      <c r="J43" s="7">
        <f t="shared" si="4"/>
        <v>57.272771095953146</v>
      </c>
      <c r="K43" s="7">
        <f t="shared" si="5"/>
        <v>58.871547303667896</v>
      </c>
      <c r="L43" s="32"/>
    </row>
    <row r="44" spans="1:12" s="39" customFormat="1" ht="11.25" customHeight="1">
      <c r="A44" s="32"/>
      <c r="B44" s="40"/>
      <c r="C44" s="9"/>
      <c r="D44" s="35" t="s">
        <v>25</v>
      </c>
      <c r="E44" s="36"/>
      <c r="F44" s="42">
        <v>7613</v>
      </c>
      <c r="G44" s="43">
        <v>6799</v>
      </c>
      <c r="H44" s="41">
        <f t="shared" si="1"/>
        <v>-814</v>
      </c>
      <c r="I44" s="7">
        <f t="shared" si="2"/>
        <v>-11.972348874834534</v>
      </c>
      <c r="J44" s="7">
        <f t="shared" si="4"/>
        <v>0.9174721010388296</v>
      </c>
      <c r="K44" s="7">
        <f t="shared" si="5"/>
        <v>0.8468190417829656</v>
      </c>
      <c r="L44" s="32"/>
    </row>
    <row r="45" spans="1:12" s="39" customFormat="1" ht="11.25" customHeight="1">
      <c r="A45" s="32"/>
      <c r="B45" s="40"/>
      <c r="C45" s="9"/>
      <c r="D45" s="35" t="s">
        <v>26</v>
      </c>
      <c r="E45" s="36"/>
      <c r="F45" s="42">
        <v>17246</v>
      </c>
      <c r="G45" s="43">
        <v>16532</v>
      </c>
      <c r="H45" s="41">
        <f t="shared" si="1"/>
        <v>-714</v>
      </c>
      <c r="I45" s="7">
        <f t="shared" si="2"/>
        <v>-4.31889668521655</v>
      </c>
      <c r="J45" s="7">
        <f t="shared" si="4"/>
        <v>2.0783822217937282</v>
      </c>
      <c r="K45" s="7">
        <f t="shared" si="5"/>
        <v>2.059069333542578</v>
      </c>
      <c r="L45" s="32"/>
    </row>
    <row r="46" spans="1:12" s="39" customFormat="1" ht="11.25" customHeight="1">
      <c r="A46" s="32"/>
      <c r="B46" s="40"/>
      <c r="C46" s="9"/>
      <c r="D46" s="35" t="s">
        <v>27</v>
      </c>
      <c r="E46" s="36"/>
      <c r="F46" s="42">
        <v>60569</v>
      </c>
      <c r="G46" s="43">
        <v>59721</v>
      </c>
      <c r="H46" s="41">
        <f t="shared" si="1"/>
        <v>-848</v>
      </c>
      <c r="I46" s="7">
        <f t="shared" si="2"/>
        <v>-1.4199360359002695</v>
      </c>
      <c r="J46" s="7">
        <f t="shared" si="4"/>
        <v>7.299404661476536</v>
      </c>
      <c r="K46" s="7">
        <f t="shared" si="5"/>
        <v>7.4382820994735255</v>
      </c>
      <c r="L46" s="32"/>
    </row>
    <row r="47" spans="1:12" s="39" customFormat="1" ht="11.25" customHeight="1">
      <c r="A47" s="32"/>
      <c r="B47" s="40"/>
      <c r="C47" s="9"/>
      <c r="D47" s="35" t="s">
        <v>28</v>
      </c>
      <c r="E47" s="36"/>
      <c r="F47" s="42">
        <v>139647</v>
      </c>
      <c r="G47" s="43">
        <v>129050</v>
      </c>
      <c r="H47" s="41">
        <f t="shared" si="1"/>
        <v>-10597</v>
      </c>
      <c r="I47" s="7">
        <f t="shared" si="2"/>
        <v>-8.21154591243704</v>
      </c>
      <c r="J47" s="7">
        <f t="shared" si="4"/>
        <v>16.829400564004917</v>
      </c>
      <c r="K47" s="7">
        <f t="shared" si="5"/>
        <v>16.07324567467153</v>
      </c>
      <c r="L47" s="32"/>
    </row>
    <row r="48" spans="1:12" s="39" customFormat="1" ht="11.25" customHeight="1">
      <c r="A48" s="32"/>
      <c r="B48" s="40"/>
      <c r="C48" s="9"/>
      <c r="D48" s="35" t="s">
        <v>29</v>
      </c>
      <c r="E48" s="36"/>
      <c r="F48" s="42">
        <v>16884</v>
      </c>
      <c r="G48" s="43">
        <v>14588</v>
      </c>
      <c r="H48" s="41">
        <f t="shared" si="1"/>
        <v>-2296</v>
      </c>
      <c r="I48" s="7">
        <f t="shared" si="2"/>
        <v>-15.738963531669867</v>
      </c>
      <c r="J48" s="7">
        <f t="shared" si="4"/>
        <v>2.034756200438671</v>
      </c>
      <c r="K48" s="7">
        <f t="shared" si="5"/>
        <v>1.8169431065641863</v>
      </c>
      <c r="L48" s="32"/>
    </row>
    <row r="49" spans="1:12" s="39" customFormat="1" ht="11.25" customHeight="1">
      <c r="A49" s="32"/>
      <c r="B49" s="40"/>
      <c r="C49" s="9"/>
      <c r="D49" s="35" t="s">
        <v>30</v>
      </c>
      <c r="E49" s="36"/>
      <c r="F49" s="42">
        <v>8896</v>
      </c>
      <c r="G49" s="43">
        <v>9563</v>
      </c>
      <c r="H49" s="41">
        <f t="shared" si="1"/>
        <v>667</v>
      </c>
      <c r="I49" s="7">
        <f t="shared" si="2"/>
        <v>6.9747987033357735</v>
      </c>
      <c r="J49" s="7">
        <f t="shared" si="4"/>
        <v>1.0720913977198776</v>
      </c>
      <c r="K49" s="7">
        <f t="shared" si="5"/>
        <v>1.1910767019518314</v>
      </c>
      <c r="L49" s="32"/>
    </row>
    <row r="50" spans="1:12" s="39" customFormat="1" ht="11.25" customHeight="1">
      <c r="A50" s="32"/>
      <c r="B50" s="40"/>
      <c r="C50" s="9"/>
      <c r="D50" s="35" t="s">
        <v>31</v>
      </c>
      <c r="E50" s="36"/>
      <c r="F50" s="42">
        <v>22931</v>
      </c>
      <c r="G50" s="43">
        <v>23308</v>
      </c>
      <c r="H50" s="41">
        <f t="shared" si="1"/>
        <v>377</v>
      </c>
      <c r="I50" s="7">
        <f t="shared" si="2"/>
        <v>1.61747039643041</v>
      </c>
      <c r="J50" s="7">
        <f t="shared" si="4"/>
        <v>2.763503579261973</v>
      </c>
      <c r="K50" s="7">
        <f t="shared" si="5"/>
        <v>2.9030237131750796</v>
      </c>
      <c r="L50" s="32"/>
    </row>
    <row r="51" spans="1:12" s="39" customFormat="1" ht="11.25" customHeight="1">
      <c r="A51" s="32"/>
      <c r="B51" s="40"/>
      <c r="C51" s="9"/>
      <c r="D51" s="35" t="s">
        <v>32</v>
      </c>
      <c r="E51" s="36"/>
      <c r="F51" s="42">
        <v>22059</v>
      </c>
      <c r="G51" s="43">
        <v>28223</v>
      </c>
      <c r="H51" s="41">
        <f t="shared" si="1"/>
        <v>6164</v>
      </c>
      <c r="I51" s="7">
        <f t="shared" si="2"/>
        <v>21.840342982673704</v>
      </c>
      <c r="J51" s="7">
        <f t="shared" si="4"/>
        <v>2.658415483622165</v>
      </c>
      <c r="K51" s="7">
        <f t="shared" si="5"/>
        <v>3.5151895596765175</v>
      </c>
      <c r="L51" s="32"/>
    </row>
    <row r="52" spans="1:12" s="39" customFormat="1" ht="11.25" customHeight="1">
      <c r="A52" s="32"/>
      <c r="B52" s="33"/>
      <c r="C52" s="34"/>
      <c r="D52" s="35" t="s">
        <v>33</v>
      </c>
      <c r="E52" s="36"/>
      <c r="F52" s="42">
        <v>28076</v>
      </c>
      <c r="G52" s="43">
        <v>27161</v>
      </c>
      <c r="H52" s="41">
        <f t="shared" si="1"/>
        <v>-915</v>
      </c>
      <c r="I52" s="7">
        <f t="shared" si="2"/>
        <v>-3.3688008541658996</v>
      </c>
      <c r="J52" s="7">
        <f t="shared" si="4"/>
        <v>3.383547446311071</v>
      </c>
      <c r="K52" s="7">
        <f t="shared" si="5"/>
        <v>3.382916898642026</v>
      </c>
      <c r="L52" s="32"/>
    </row>
    <row r="53" spans="1:12" s="39" customFormat="1" ht="11.25" customHeight="1">
      <c r="A53" s="32"/>
      <c r="B53" s="33"/>
      <c r="C53" s="34"/>
      <c r="D53" s="35" t="s">
        <v>34</v>
      </c>
      <c r="E53" s="36"/>
      <c r="F53" s="42">
        <v>11475</v>
      </c>
      <c r="G53" s="43">
        <v>10738</v>
      </c>
      <c r="H53" s="41">
        <f t="shared" si="1"/>
        <v>-737</v>
      </c>
      <c r="I53" s="7">
        <f t="shared" si="2"/>
        <v>-6.8634755075433045</v>
      </c>
      <c r="J53" s="7">
        <f t="shared" si="4"/>
        <v>1.382896671406879</v>
      </c>
      <c r="K53" s="7">
        <f t="shared" si="5"/>
        <v>1.3374235726820836</v>
      </c>
      <c r="L53" s="32"/>
    </row>
    <row r="54" spans="1:12" s="39" customFormat="1" ht="11.25" customHeight="1">
      <c r="A54" s="32"/>
      <c r="B54" s="33"/>
      <c r="C54" s="34"/>
      <c r="D54" s="44" t="s">
        <v>35</v>
      </c>
      <c r="E54" s="36"/>
      <c r="F54" s="42">
        <v>98063</v>
      </c>
      <c r="G54" s="43">
        <v>105007</v>
      </c>
      <c r="H54" s="41">
        <f t="shared" si="1"/>
        <v>6944</v>
      </c>
      <c r="I54" s="7">
        <f t="shared" si="2"/>
        <v>6.612892473835077</v>
      </c>
      <c r="J54" s="7">
        <f t="shared" si="4"/>
        <v>11.817951746245994</v>
      </c>
      <c r="K54" s="7">
        <f t="shared" si="5"/>
        <v>13.078677323209867</v>
      </c>
      <c r="L54" s="32"/>
    </row>
    <row r="55" spans="1:12" s="39" customFormat="1" ht="11.25" customHeight="1">
      <c r="A55" s="32"/>
      <c r="B55" s="33"/>
      <c r="C55" s="34"/>
      <c r="D55" s="35" t="s">
        <v>36</v>
      </c>
      <c r="E55" s="36"/>
      <c r="F55" s="42">
        <v>41779</v>
      </c>
      <c r="G55" s="43">
        <v>41982</v>
      </c>
      <c r="H55" s="41">
        <f t="shared" si="1"/>
        <v>203</v>
      </c>
      <c r="I55" s="7">
        <f t="shared" si="2"/>
        <v>0.48354056500404935</v>
      </c>
      <c r="J55" s="7">
        <f t="shared" si="4"/>
        <v>5.034949022632505</v>
      </c>
      <c r="K55" s="7">
        <f t="shared" si="5"/>
        <v>5.2288802782957005</v>
      </c>
      <c r="L55" s="32"/>
    </row>
    <row r="56" spans="1:12" s="39" customFormat="1" ht="11.25" customHeight="1">
      <c r="A56" s="32"/>
      <c r="B56" s="33"/>
      <c r="C56" s="34" t="s">
        <v>37</v>
      </c>
      <c r="D56" s="35"/>
      <c r="E56" s="36"/>
      <c r="F56" s="42">
        <v>8756</v>
      </c>
      <c r="G56" s="43">
        <v>13004</v>
      </c>
      <c r="H56" s="41">
        <f t="shared" si="1"/>
        <v>4248</v>
      </c>
      <c r="I56" s="7">
        <f t="shared" si="2"/>
        <v>32.66687173177484</v>
      </c>
      <c r="J56" s="7">
        <f t="shared" si="4"/>
        <v>1.055219455759358</v>
      </c>
      <c r="K56" s="7">
        <f t="shared" si="5"/>
        <v>1.6196550697669783</v>
      </c>
      <c r="L56" s="32"/>
    </row>
    <row r="57" spans="1:12" s="39" customFormat="1" ht="1.5" customHeight="1">
      <c r="A57" s="32"/>
      <c r="B57" s="33"/>
      <c r="C57" s="34"/>
      <c r="D57" s="35"/>
      <c r="E57" s="36"/>
      <c r="F57" s="6"/>
      <c r="G57" s="6"/>
      <c r="H57" s="41"/>
      <c r="I57" s="7"/>
      <c r="J57" s="5"/>
      <c r="K57" s="7"/>
      <c r="L57" s="32"/>
    </row>
    <row r="58" spans="1:12" s="39" customFormat="1" ht="11.25" customHeight="1">
      <c r="A58" s="32"/>
      <c r="B58" s="33" t="s">
        <v>39</v>
      </c>
      <c r="C58" s="34"/>
      <c r="D58" s="35"/>
      <c r="E58" s="36"/>
      <c r="F58" s="37">
        <v>600391</v>
      </c>
      <c r="G58" s="45">
        <v>595587</v>
      </c>
      <c r="H58" s="38">
        <f t="shared" si="1"/>
        <v>-4804</v>
      </c>
      <c r="I58" s="5">
        <f t="shared" si="2"/>
        <v>-0.8065992038106944</v>
      </c>
      <c r="J58" s="5">
        <f>F58/600391*100</f>
        <v>100</v>
      </c>
      <c r="K58" s="5">
        <f>G58/595587*100</f>
        <v>100</v>
      </c>
      <c r="L58" s="32"/>
    </row>
    <row r="59" spans="1:12" s="39" customFormat="1" ht="11.25" customHeight="1">
      <c r="A59" s="32"/>
      <c r="B59" s="40"/>
      <c r="C59" s="9" t="s">
        <v>16</v>
      </c>
      <c r="D59" s="35"/>
      <c r="E59" s="36"/>
      <c r="F59" s="6">
        <f>SUM(F60:F62)</f>
        <v>30500</v>
      </c>
      <c r="G59" s="6">
        <f>SUM(G60:G62)</f>
        <v>26303</v>
      </c>
      <c r="H59" s="41">
        <f t="shared" si="1"/>
        <v>-4197</v>
      </c>
      <c r="I59" s="7">
        <f t="shared" si="2"/>
        <v>-15.956354788427177</v>
      </c>
      <c r="J59" s="7">
        <f aca="true" t="shared" si="6" ref="J59:J80">F59/600391*100</f>
        <v>5.080022851774927</v>
      </c>
      <c r="K59" s="7">
        <f aca="true" t="shared" si="7" ref="K59:K80">G59/595587*100</f>
        <v>4.41631533260464</v>
      </c>
      <c r="L59" s="32"/>
    </row>
    <row r="60" spans="1:12" s="39" customFormat="1" ht="11.25" customHeight="1">
      <c r="A60" s="32"/>
      <c r="B60" s="33"/>
      <c r="C60" s="34"/>
      <c r="D60" s="35" t="s">
        <v>17</v>
      </c>
      <c r="E60" s="36"/>
      <c r="F60" s="42">
        <v>28554</v>
      </c>
      <c r="G60" s="43">
        <v>24697</v>
      </c>
      <c r="H60" s="41">
        <f t="shared" si="1"/>
        <v>-3857</v>
      </c>
      <c r="I60" s="7">
        <f t="shared" si="2"/>
        <v>-15.617281451188402</v>
      </c>
      <c r="J60" s="7">
        <f t="shared" si="6"/>
        <v>4.755900738019057</v>
      </c>
      <c r="K60" s="7">
        <f t="shared" si="7"/>
        <v>4.146665390614637</v>
      </c>
      <c r="L60" s="32"/>
    </row>
    <row r="61" spans="1:12" s="39" customFormat="1" ht="11.25" customHeight="1">
      <c r="A61" s="32"/>
      <c r="B61" s="33"/>
      <c r="C61" s="34"/>
      <c r="D61" s="35" t="s">
        <v>18</v>
      </c>
      <c r="E61" s="36"/>
      <c r="F61" s="42">
        <v>210</v>
      </c>
      <c r="G61" s="43">
        <v>91</v>
      </c>
      <c r="H61" s="41">
        <f t="shared" si="1"/>
        <v>-119</v>
      </c>
      <c r="I61" s="7">
        <f t="shared" si="2"/>
        <v>-130.76923076923077</v>
      </c>
      <c r="J61" s="7">
        <f t="shared" si="6"/>
        <v>0.034977206520417525</v>
      </c>
      <c r="K61" s="7">
        <f t="shared" si="7"/>
        <v>0.015279044035548122</v>
      </c>
      <c r="L61" s="32"/>
    </row>
    <row r="62" spans="1:12" s="39" customFormat="1" ht="11.25" customHeight="1">
      <c r="A62" s="32"/>
      <c r="B62" s="40"/>
      <c r="C62" s="9"/>
      <c r="D62" s="35" t="s">
        <v>19</v>
      </c>
      <c r="E62" s="36"/>
      <c r="F62" s="42">
        <v>1736</v>
      </c>
      <c r="G62" s="43">
        <v>1515</v>
      </c>
      <c r="H62" s="41">
        <f t="shared" si="1"/>
        <v>-221</v>
      </c>
      <c r="I62" s="7">
        <f t="shared" si="2"/>
        <v>-14.587458745874587</v>
      </c>
      <c r="J62" s="7">
        <f t="shared" si="6"/>
        <v>0.28914490723545155</v>
      </c>
      <c r="K62" s="7">
        <f t="shared" si="7"/>
        <v>0.254370897954455</v>
      </c>
      <c r="L62" s="32"/>
    </row>
    <row r="63" spans="1:12" s="39" customFormat="1" ht="11.25" customHeight="1">
      <c r="A63" s="32"/>
      <c r="B63" s="33"/>
      <c r="C63" s="34" t="s">
        <v>20</v>
      </c>
      <c r="D63" s="35"/>
      <c r="E63" s="36"/>
      <c r="F63" s="6">
        <f>SUM(F64:F66)</f>
        <v>114031</v>
      </c>
      <c r="G63" s="6">
        <f>SUM(G64:G66)</f>
        <v>96766</v>
      </c>
      <c r="H63" s="41">
        <f t="shared" si="1"/>
        <v>-17265</v>
      </c>
      <c r="I63" s="7">
        <f t="shared" si="2"/>
        <v>-17.84201062356613</v>
      </c>
      <c r="J63" s="7">
        <f t="shared" si="6"/>
        <v>18.992789698713004</v>
      </c>
      <c r="K63" s="7">
        <f t="shared" si="7"/>
        <v>16.247164562020327</v>
      </c>
      <c r="L63" s="32"/>
    </row>
    <row r="64" spans="1:12" s="39" customFormat="1" ht="11.25" customHeight="1">
      <c r="A64" s="32"/>
      <c r="B64" s="33"/>
      <c r="C64" s="34"/>
      <c r="D64" s="35" t="s">
        <v>21</v>
      </c>
      <c r="E64" s="36"/>
      <c r="F64" s="42">
        <v>99</v>
      </c>
      <c r="G64" s="43">
        <v>44</v>
      </c>
      <c r="H64" s="41">
        <f t="shared" si="1"/>
        <v>-55</v>
      </c>
      <c r="I64" s="7">
        <f t="shared" si="2"/>
        <v>-125</v>
      </c>
      <c r="J64" s="7">
        <f t="shared" si="6"/>
        <v>0.01648925450248255</v>
      </c>
      <c r="K64" s="7">
        <f t="shared" si="7"/>
        <v>0.00738766964356173</v>
      </c>
      <c r="L64" s="32"/>
    </row>
    <row r="65" spans="1:12" s="39" customFormat="1" ht="11.25" customHeight="1">
      <c r="A65" s="32"/>
      <c r="B65" s="40"/>
      <c r="C65" s="9"/>
      <c r="D65" s="35" t="s">
        <v>22</v>
      </c>
      <c r="E65" s="36"/>
      <c r="F65" s="42">
        <v>24258</v>
      </c>
      <c r="G65" s="43">
        <v>20592</v>
      </c>
      <c r="H65" s="41">
        <f t="shared" si="1"/>
        <v>-3666</v>
      </c>
      <c r="I65" s="7">
        <f t="shared" si="2"/>
        <v>-17.803030303030305</v>
      </c>
      <c r="J65" s="7">
        <f t="shared" si="6"/>
        <v>4.040367027487088</v>
      </c>
      <c r="K65" s="7">
        <f t="shared" si="7"/>
        <v>3.4574293931868896</v>
      </c>
      <c r="L65" s="32"/>
    </row>
    <row r="66" spans="1:12" s="39" customFormat="1" ht="11.25" customHeight="1">
      <c r="A66" s="32"/>
      <c r="B66" s="40"/>
      <c r="C66" s="9"/>
      <c r="D66" s="35" t="s">
        <v>23</v>
      </c>
      <c r="E66" s="36"/>
      <c r="F66" s="42">
        <v>89674</v>
      </c>
      <c r="G66" s="43">
        <v>76130</v>
      </c>
      <c r="H66" s="41">
        <f t="shared" si="1"/>
        <v>-13544</v>
      </c>
      <c r="I66" s="7">
        <f t="shared" si="2"/>
        <v>-17.790621305661368</v>
      </c>
      <c r="J66" s="7">
        <f t="shared" si="6"/>
        <v>14.935933416723435</v>
      </c>
      <c r="K66" s="7">
        <f t="shared" si="7"/>
        <v>12.782347499189875</v>
      </c>
      <c r="L66" s="32"/>
    </row>
    <row r="67" spans="1:12" s="39" customFormat="1" ht="11.25" customHeight="1">
      <c r="A67" s="32"/>
      <c r="B67" s="33"/>
      <c r="C67" s="34" t="s">
        <v>24</v>
      </c>
      <c r="D67" s="35"/>
      <c r="E67" s="36"/>
      <c r="F67" s="6">
        <f>SUM(F68:F79)</f>
        <v>448516</v>
      </c>
      <c r="G67" s="6">
        <f>SUM(G68:G79)</f>
        <v>463331</v>
      </c>
      <c r="H67" s="41">
        <f t="shared" si="1"/>
        <v>14815</v>
      </c>
      <c r="I67" s="7">
        <f t="shared" si="2"/>
        <v>3.1974981168969916</v>
      </c>
      <c r="J67" s="7">
        <f t="shared" si="6"/>
        <v>74.70398457005518</v>
      </c>
      <c r="K67" s="7">
        <f t="shared" si="7"/>
        <v>77.79400826411592</v>
      </c>
      <c r="L67" s="32"/>
    </row>
    <row r="68" spans="1:12" s="39" customFormat="1" ht="11.25" customHeight="1">
      <c r="A68" s="32"/>
      <c r="B68" s="40"/>
      <c r="C68" s="9"/>
      <c r="D68" s="35" t="s">
        <v>25</v>
      </c>
      <c r="E68" s="36"/>
      <c r="F68" s="42">
        <v>1146</v>
      </c>
      <c r="G68" s="43">
        <v>946</v>
      </c>
      <c r="H68" s="41">
        <f t="shared" si="1"/>
        <v>-200</v>
      </c>
      <c r="I68" s="7">
        <f t="shared" si="2"/>
        <v>-21.141649048625794</v>
      </c>
      <c r="J68" s="7">
        <f t="shared" si="6"/>
        <v>0.19087561272570708</v>
      </c>
      <c r="K68" s="7">
        <f t="shared" si="7"/>
        <v>0.15883489733657719</v>
      </c>
      <c r="L68" s="32"/>
    </row>
    <row r="69" spans="1:12" s="39" customFormat="1" ht="11.25" customHeight="1">
      <c r="A69" s="32"/>
      <c r="B69" s="40"/>
      <c r="C69" s="9"/>
      <c r="D69" s="35" t="s">
        <v>26</v>
      </c>
      <c r="E69" s="36"/>
      <c r="F69" s="42">
        <v>8198</v>
      </c>
      <c r="G69" s="43">
        <v>6683</v>
      </c>
      <c r="H69" s="41">
        <f t="shared" si="1"/>
        <v>-1515</v>
      </c>
      <c r="I69" s="7">
        <f t="shared" si="2"/>
        <v>-22.66945982343259</v>
      </c>
      <c r="J69" s="7">
        <f t="shared" si="6"/>
        <v>1.3654435193065853</v>
      </c>
      <c r="K69" s="7">
        <f t="shared" si="7"/>
        <v>1.122086277907342</v>
      </c>
      <c r="L69" s="32"/>
    </row>
    <row r="70" spans="1:12" s="39" customFormat="1" ht="11.25" customHeight="1">
      <c r="A70" s="32"/>
      <c r="B70" s="40"/>
      <c r="C70" s="9"/>
      <c r="D70" s="35" t="s">
        <v>27</v>
      </c>
      <c r="E70" s="36"/>
      <c r="F70" s="42">
        <v>10267</v>
      </c>
      <c r="G70" s="43">
        <v>11635</v>
      </c>
      <c r="H70" s="41">
        <f t="shared" si="1"/>
        <v>1368</v>
      </c>
      <c r="I70" s="7">
        <f t="shared" si="2"/>
        <v>11.757627847013321</v>
      </c>
      <c r="J70" s="7">
        <f t="shared" si="6"/>
        <v>1.7100522825958415</v>
      </c>
      <c r="K70" s="7">
        <f t="shared" si="7"/>
        <v>1.953534915973653</v>
      </c>
      <c r="L70" s="32"/>
    </row>
    <row r="71" spans="1:12" s="39" customFormat="1" ht="11.25" customHeight="1">
      <c r="A71" s="32"/>
      <c r="B71" s="40"/>
      <c r="C71" s="9"/>
      <c r="D71" s="35" t="s">
        <v>28</v>
      </c>
      <c r="E71" s="36"/>
      <c r="F71" s="42">
        <v>144278</v>
      </c>
      <c r="G71" s="43">
        <v>136627</v>
      </c>
      <c r="H71" s="41">
        <f t="shared" si="1"/>
        <v>-7651</v>
      </c>
      <c r="I71" s="7">
        <f t="shared" si="2"/>
        <v>-5.5999180249877405</v>
      </c>
      <c r="J71" s="7">
        <f t="shared" si="6"/>
        <v>24.030673344537142</v>
      </c>
      <c r="K71" s="7">
        <f t="shared" si="7"/>
        <v>22.93988955433883</v>
      </c>
      <c r="L71" s="32"/>
    </row>
    <row r="72" spans="1:12" s="39" customFormat="1" ht="11.25" customHeight="1">
      <c r="A72" s="32"/>
      <c r="B72" s="40"/>
      <c r="C72" s="9"/>
      <c r="D72" s="35" t="s">
        <v>29</v>
      </c>
      <c r="E72" s="36"/>
      <c r="F72" s="42">
        <v>18470</v>
      </c>
      <c r="G72" s="43">
        <v>15313</v>
      </c>
      <c r="H72" s="41">
        <f t="shared" si="1"/>
        <v>-3157</v>
      </c>
      <c r="I72" s="7">
        <f t="shared" si="2"/>
        <v>-20.61646966629661</v>
      </c>
      <c r="J72" s="7">
        <f t="shared" si="6"/>
        <v>3.0763285925338653</v>
      </c>
      <c r="K72" s="7">
        <f t="shared" si="7"/>
        <v>2.57107693754229</v>
      </c>
      <c r="L72" s="32"/>
    </row>
    <row r="73" spans="1:12" s="39" customFormat="1" ht="11.25" customHeight="1">
      <c r="A73" s="32"/>
      <c r="B73" s="40"/>
      <c r="C73" s="9"/>
      <c r="D73" s="35" t="s">
        <v>30</v>
      </c>
      <c r="E73" s="36"/>
      <c r="F73" s="42">
        <v>6303</v>
      </c>
      <c r="G73" s="43">
        <v>6402</v>
      </c>
      <c r="H73" s="41">
        <f t="shared" si="1"/>
        <v>99</v>
      </c>
      <c r="I73" s="7">
        <f t="shared" si="2"/>
        <v>1.5463917525773196</v>
      </c>
      <c r="J73" s="7">
        <f t="shared" si="6"/>
        <v>1.0498158699913889</v>
      </c>
      <c r="K73" s="7">
        <f t="shared" si="7"/>
        <v>1.0749059331382318</v>
      </c>
      <c r="L73" s="32"/>
    </row>
    <row r="74" spans="1:12" s="39" customFormat="1" ht="11.25" customHeight="1">
      <c r="A74" s="32"/>
      <c r="B74" s="40"/>
      <c r="C74" s="9"/>
      <c r="D74" s="35" t="s">
        <v>31</v>
      </c>
      <c r="E74" s="36"/>
      <c r="F74" s="42">
        <v>43827</v>
      </c>
      <c r="G74" s="43">
        <v>40211</v>
      </c>
      <c r="H74" s="41">
        <f t="shared" si="1"/>
        <v>-3616</v>
      </c>
      <c r="I74" s="7">
        <f t="shared" si="2"/>
        <v>-8.992564223719878</v>
      </c>
      <c r="J74" s="7">
        <f t="shared" si="6"/>
        <v>7.299743000811137</v>
      </c>
      <c r="K74" s="7">
        <f t="shared" si="7"/>
        <v>6.75149054630138</v>
      </c>
      <c r="L74" s="32"/>
    </row>
    <row r="75" spans="1:12" s="39" customFormat="1" ht="11.25" customHeight="1">
      <c r="A75" s="32"/>
      <c r="B75" s="33"/>
      <c r="C75" s="34"/>
      <c r="D75" s="35" t="s">
        <v>32</v>
      </c>
      <c r="E75" s="36"/>
      <c r="F75" s="42">
        <v>84940</v>
      </c>
      <c r="G75" s="43">
        <v>107504</v>
      </c>
      <c r="H75" s="41">
        <f aca="true" t="shared" si="8" ref="H75:H80">G75-F75</f>
        <v>22564</v>
      </c>
      <c r="I75" s="7">
        <f aca="true" t="shared" si="9" ref="I75:I80">H75/G75*100</f>
        <v>20.988986456317903</v>
      </c>
      <c r="J75" s="7">
        <f t="shared" si="6"/>
        <v>14.147447246877451</v>
      </c>
      <c r="K75" s="7">
        <f t="shared" si="7"/>
        <v>18.050091758215004</v>
      </c>
      <c r="L75" s="32"/>
    </row>
    <row r="76" spans="1:12" s="39" customFormat="1" ht="11.25" customHeight="1">
      <c r="A76" s="32"/>
      <c r="B76" s="33"/>
      <c r="C76" s="34"/>
      <c r="D76" s="35" t="s">
        <v>33</v>
      </c>
      <c r="E76" s="36"/>
      <c r="F76" s="42">
        <v>35730</v>
      </c>
      <c r="G76" s="43">
        <v>36791</v>
      </c>
      <c r="H76" s="41">
        <f t="shared" si="8"/>
        <v>1061</v>
      </c>
      <c r="I76" s="7">
        <f t="shared" si="9"/>
        <v>2.883857465140931</v>
      </c>
      <c r="J76" s="7">
        <f t="shared" si="6"/>
        <v>5.951121852259611</v>
      </c>
      <c r="K76" s="7">
        <f t="shared" si="7"/>
        <v>6.1772671330972635</v>
      </c>
      <c r="L76" s="32"/>
    </row>
    <row r="77" spans="1:12" s="39" customFormat="1" ht="11.25" customHeight="1">
      <c r="A77" s="32"/>
      <c r="B77" s="33"/>
      <c r="C77" s="34"/>
      <c r="D77" s="35" t="s">
        <v>34</v>
      </c>
      <c r="E77" s="36"/>
      <c r="F77" s="42">
        <v>6008</v>
      </c>
      <c r="G77" s="43">
        <v>5933</v>
      </c>
      <c r="H77" s="41">
        <f t="shared" si="8"/>
        <v>-75</v>
      </c>
      <c r="I77" s="7">
        <f t="shared" si="9"/>
        <v>-1.2641159615708748</v>
      </c>
      <c r="J77" s="7">
        <f t="shared" si="6"/>
        <v>1.0006812227365167</v>
      </c>
      <c r="K77" s="7">
        <f t="shared" si="7"/>
        <v>0.9961600908011761</v>
      </c>
      <c r="L77" s="32"/>
    </row>
    <row r="78" spans="1:12" s="39" customFormat="1" ht="11.25" customHeight="1">
      <c r="A78" s="32"/>
      <c r="B78" s="33"/>
      <c r="C78" s="34"/>
      <c r="D78" s="44" t="s">
        <v>35</v>
      </c>
      <c r="E78" s="36"/>
      <c r="F78" s="42">
        <v>75087</v>
      </c>
      <c r="G78" s="43">
        <v>81090</v>
      </c>
      <c r="H78" s="41">
        <f t="shared" si="8"/>
        <v>6003</v>
      </c>
      <c r="I78" s="7">
        <f t="shared" si="9"/>
        <v>7.402885682574917</v>
      </c>
      <c r="J78" s="7">
        <f t="shared" si="6"/>
        <v>12.50635002856472</v>
      </c>
      <c r="K78" s="7">
        <f t="shared" si="7"/>
        <v>13.615139349918651</v>
      </c>
      <c r="L78" s="32"/>
    </row>
    <row r="79" spans="1:12" s="39" customFormat="1" ht="11.25" customHeight="1">
      <c r="A79" s="32"/>
      <c r="B79" s="40"/>
      <c r="C79" s="9"/>
      <c r="D79" s="35" t="s">
        <v>36</v>
      </c>
      <c r="E79" s="36"/>
      <c r="F79" s="42">
        <v>14262</v>
      </c>
      <c r="G79" s="43">
        <v>14196</v>
      </c>
      <c r="H79" s="41">
        <f t="shared" si="8"/>
        <v>-66</v>
      </c>
      <c r="I79" s="7">
        <f t="shared" si="9"/>
        <v>-0.46491969568892644</v>
      </c>
      <c r="J79" s="7">
        <f t="shared" si="6"/>
        <v>2.3754519971152135</v>
      </c>
      <c r="K79" s="7">
        <f t="shared" si="7"/>
        <v>2.383530869545507</v>
      </c>
      <c r="L79" s="32"/>
    </row>
    <row r="80" spans="1:12" s="39" customFormat="1" ht="11.25" customHeight="1">
      <c r="A80" s="32"/>
      <c r="B80" s="33"/>
      <c r="C80" s="34" t="s">
        <v>37</v>
      </c>
      <c r="D80" s="35"/>
      <c r="E80" s="36"/>
      <c r="F80" s="42">
        <v>7344</v>
      </c>
      <c r="G80" s="43">
        <v>9187</v>
      </c>
      <c r="H80" s="41">
        <f t="shared" si="8"/>
        <v>1843</v>
      </c>
      <c r="I80" s="7">
        <f t="shared" si="9"/>
        <v>20.060955698269296</v>
      </c>
      <c r="J80" s="7">
        <f t="shared" si="6"/>
        <v>1.2232028794568872</v>
      </c>
      <c r="K80" s="7">
        <f t="shared" si="7"/>
        <v>1.5425118412591274</v>
      </c>
      <c r="L80" s="32"/>
    </row>
    <row r="81" spans="1:12" ht="3.75" customHeight="1" thickBot="1">
      <c r="A81" s="46"/>
      <c r="B81" s="47"/>
      <c r="C81" s="47"/>
      <c r="D81" s="48"/>
      <c r="E81" s="49"/>
      <c r="F81" s="50"/>
      <c r="G81" s="50"/>
      <c r="H81" s="50"/>
      <c r="I81" s="50"/>
      <c r="J81" s="50"/>
      <c r="K81" s="50"/>
      <c r="L81" s="46"/>
    </row>
    <row r="82" spans="2:11" ht="13.5" customHeight="1" thickTop="1">
      <c r="B82" s="51"/>
      <c r="C82" s="51"/>
      <c r="D82" s="52"/>
      <c r="E82" s="52"/>
      <c r="F82" s="52"/>
      <c r="G82" s="52"/>
      <c r="H82" s="52"/>
      <c r="I82" s="52"/>
      <c r="J82" s="52"/>
      <c r="K82" s="52"/>
    </row>
  </sheetData>
  <mergeCells count="4">
    <mergeCell ref="B6:D8"/>
    <mergeCell ref="F6:G7"/>
    <mergeCell ref="H6:I7"/>
    <mergeCell ref="J6:K7"/>
  </mergeCells>
  <printOptions/>
  <pageMargins left="0.4724409448818898" right="0.2755905511811024" top="0.31496062992125984" bottom="0.3937007874015748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2011-03-10T00:02:48Z</cp:lastPrinted>
  <dcterms:created xsi:type="dcterms:W3CDTF">2008-02-21T07:59:08Z</dcterms:created>
  <dcterms:modified xsi:type="dcterms:W3CDTF">2011-03-10T00:02:49Z</dcterms:modified>
  <cp:category/>
  <cp:version/>
  <cp:contentType/>
  <cp:contentStatus/>
</cp:coreProperties>
</file>